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P:\Budget\5) Biennium 2021-2023\"/>
    </mc:Choice>
  </mc:AlternateContent>
  <bookViews>
    <workbookView xWindow="0" yWindow="0" windowWidth="25200" windowHeight="11760" firstSheet="1" activeTab="1"/>
  </bookViews>
  <sheets>
    <sheet name="Drop Down Box " sheetId="19" state="hidden" r:id="rId1"/>
    <sheet name="STEP 1 Tuition and Enrollment " sheetId="16" r:id="rId2"/>
    <sheet name="STEP 2 Salaries &amp; Benefits " sheetId="12" r:id="rId3"/>
    <sheet name="STEP 3 Sal,Ben,G&amp;S,T, Other" sheetId="17" r:id="rId4"/>
    <sheet name="STEP 4 REVENUE " sheetId="18" r:id="rId5"/>
    <sheet name="Notes to Budget Build" sheetId="15" state="hidden" r:id="rId6"/>
  </sheets>
  <definedNames>
    <definedName name="_xlnm.Print_Area" localSheetId="3">'STEP 3 Sal,Ben,G&amp;S,T, Other'!$A$1:$L$45</definedName>
    <definedName name="_xlnm.Print_Area" localSheetId="4">'STEP 4 REVENUE '!$B$24:$E$53</definedName>
    <definedName name="_xlnm.Print_Titles" localSheetId="2">'STEP 2 Salaries &amp; Benefits '!$5:$6</definedName>
  </definedNames>
  <calcPr calcId="162913"/>
</workbook>
</file>

<file path=xl/calcChain.xml><?xml version="1.0" encoding="utf-8"?>
<calcChain xmlns="http://schemas.openxmlformats.org/spreadsheetml/2006/main">
  <c r="G9" i="12" l="1"/>
  <c r="K15" i="17" l="1"/>
  <c r="F32" i="12" l="1"/>
  <c r="F33" i="12"/>
  <c r="F20" i="12"/>
  <c r="F8" i="12"/>
  <c r="F9" i="12"/>
  <c r="F10" i="12"/>
  <c r="F11" i="12"/>
  <c r="N44" i="12"/>
  <c r="G44" i="12"/>
  <c r="N16" i="12" l="1"/>
  <c r="N15" i="12"/>
  <c r="N14" i="12"/>
  <c r="N13" i="12"/>
  <c r="N12" i="12"/>
  <c r="N11" i="12"/>
  <c r="N9" i="12"/>
  <c r="N29" i="12"/>
  <c r="N28" i="12"/>
  <c r="N27" i="12"/>
  <c r="N26" i="12"/>
  <c r="N25" i="12"/>
  <c r="N24" i="12"/>
  <c r="N23" i="12"/>
  <c r="N22" i="12"/>
  <c r="N21" i="12"/>
  <c r="N20" i="12"/>
  <c r="N41" i="12"/>
  <c r="N40" i="12"/>
  <c r="N39" i="12"/>
  <c r="N38" i="12"/>
  <c r="N37" i="12"/>
  <c r="N36" i="12"/>
  <c r="N35" i="12"/>
  <c r="N33" i="12"/>
  <c r="N32" i="12"/>
  <c r="N58" i="12"/>
  <c r="N57" i="12"/>
  <c r="N56" i="12"/>
  <c r="N55" i="12"/>
  <c r="N54" i="12"/>
  <c r="N53" i="12"/>
  <c r="N52" i="12"/>
  <c r="N50" i="12"/>
  <c r="N49" i="12"/>
  <c r="N71" i="12"/>
  <c r="N70" i="12"/>
  <c r="N69" i="12"/>
  <c r="N68" i="12"/>
  <c r="N67" i="12"/>
  <c r="N65" i="12"/>
  <c r="N64" i="12"/>
  <c r="N63" i="12"/>
  <c r="N62" i="12"/>
  <c r="N84" i="12"/>
  <c r="N83" i="12"/>
  <c r="N82" i="12"/>
  <c r="N81" i="12"/>
  <c r="N80" i="12"/>
  <c r="N79" i="12"/>
  <c r="N78" i="12"/>
  <c r="N77" i="12"/>
  <c r="N76" i="12"/>
  <c r="G84" i="12"/>
  <c r="G83" i="12"/>
  <c r="G82" i="12"/>
  <c r="G81" i="12"/>
  <c r="G80" i="12"/>
  <c r="G79" i="12"/>
  <c r="G77" i="12"/>
  <c r="G76" i="12"/>
  <c r="G8" i="12" l="1"/>
  <c r="G10" i="12"/>
  <c r="G71" i="12"/>
  <c r="G70" i="12"/>
  <c r="G69" i="12"/>
  <c r="G68" i="12"/>
  <c r="G67" i="12"/>
  <c r="G65" i="12"/>
  <c r="G64" i="12"/>
  <c r="G63" i="12"/>
  <c r="G62" i="12"/>
  <c r="G58" i="12"/>
  <c r="G57" i="12"/>
  <c r="G56" i="12"/>
  <c r="G55" i="12"/>
  <c r="G54" i="12"/>
  <c r="G53" i="12"/>
  <c r="G52" i="12"/>
  <c r="G50" i="12"/>
  <c r="G49" i="12"/>
  <c r="G41" i="12"/>
  <c r="G40" i="12"/>
  <c r="G39" i="12"/>
  <c r="G38" i="12"/>
  <c r="G37" i="12"/>
  <c r="G36" i="12"/>
  <c r="G35" i="12"/>
  <c r="G33" i="12"/>
  <c r="G32" i="12"/>
  <c r="G29" i="12"/>
  <c r="G28" i="12"/>
  <c r="G27" i="12"/>
  <c r="G26" i="12"/>
  <c r="G25" i="12"/>
  <c r="G24" i="12"/>
  <c r="G23" i="12"/>
  <c r="G22" i="12"/>
  <c r="G21" i="12"/>
  <c r="G20" i="12"/>
  <c r="G11" i="12"/>
  <c r="G12" i="12"/>
  <c r="G13" i="12"/>
  <c r="G14" i="12"/>
  <c r="G15" i="12"/>
  <c r="G16" i="12"/>
  <c r="C17" i="16" l="1"/>
  <c r="C16" i="16"/>
  <c r="C15" i="16"/>
  <c r="C14" i="16"/>
  <c r="H8" i="17" l="1"/>
  <c r="B8" i="17"/>
  <c r="C5" i="12"/>
  <c r="H10" i="12"/>
  <c r="H11" i="12"/>
  <c r="F12" i="12"/>
  <c r="H12" i="12" s="1"/>
  <c r="F13" i="12"/>
  <c r="H13" i="12" s="1"/>
  <c r="F14" i="12"/>
  <c r="H14" i="12"/>
  <c r="F15" i="12"/>
  <c r="H15" i="12" s="1"/>
  <c r="F16" i="12"/>
  <c r="H16" i="12" s="1"/>
  <c r="F17" i="12"/>
  <c r="H17" i="12" s="1"/>
  <c r="C18" i="12"/>
  <c r="C46" i="12" s="1"/>
  <c r="D18" i="12"/>
  <c r="E18" i="12"/>
  <c r="H20" i="12"/>
  <c r="F21" i="12"/>
  <c r="H21" i="12" s="1"/>
  <c r="F22" i="12"/>
  <c r="H22" i="12" s="1"/>
  <c r="F23" i="12"/>
  <c r="H23" i="12" s="1"/>
  <c r="F24" i="12"/>
  <c r="H24" i="12"/>
  <c r="F25" i="12"/>
  <c r="H25" i="12" s="1"/>
  <c r="F26" i="12"/>
  <c r="H26" i="12" s="1"/>
  <c r="F27" i="12"/>
  <c r="H27" i="12" s="1"/>
  <c r="F28" i="12"/>
  <c r="H28" i="12"/>
  <c r="F29" i="12"/>
  <c r="H29" i="12" s="1"/>
  <c r="C30" i="12"/>
  <c r="D30" i="12"/>
  <c r="E30" i="12"/>
  <c r="H32" i="12"/>
  <c r="H33" i="12"/>
  <c r="F34" i="12"/>
  <c r="G34" i="12" s="1"/>
  <c r="F35" i="12"/>
  <c r="H35" i="12" s="1"/>
  <c r="F36" i="12"/>
  <c r="H36" i="12" s="1"/>
  <c r="F37" i="12"/>
  <c r="H37" i="12" s="1"/>
  <c r="F38" i="12"/>
  <c r="H38" i="12"/>
  <c r="F39" i="12"/>
  <c r="H39" i="12" s="1"/>
  <c r="F40" i="12"/>
  <c r="H40" i="12" s="1"/>
  <c r="F41" i="12"/>
  <c r="H41" i="12" s="1"/>
  <c r="C42" i="12"/>
  <c r="D42" i="12"/>
  <c r="E42" i="12"/>
  <c r="F44" i="12"/>
  <c r="H44" i="12"/>
  <c r="H45" i="12" s="1"/>
  <c r="C45" i="12"/>
  <c r="D45" i="12"/>
  <c r="E45" i="12"/>
  <c r="F45" i="12"/>
  <c r="F49" i="12"/>
  <c r="F50" i="12"/>
  <c r="H50" i="12"/>
  <c r="F51" i="12"/>
  <c r="F52" i="12"/>
  <c r="H52" i="12" s="1"/>
  <c r="F53" i="12"/>
  <c r="H53" i="12" s="1"/>
  <c r="F54" i="12"/>
  <c r="H54" i="12"/>
  <c r="F55" i="12"/>
  <c r="H55" i="12" s="1"/>
  <c r="F56" i="12"/>
  <c r="H56" i="12" s="1"/>
  <c r="F57" i="12"/>
  <c r="H57" i="12" s="1"/>
  <c r="F58" i="12"/>
  <c r="H58" i="12"/>
  <c r="C59" i="12"/>
  <c r="D59" i="12"/>
  <c r="E59" i="12"/>
  <c r="F62" i="12"/>
  <c r="F63" i="12"/>
  <c r="H63" i="12"/>
  <c r="F64" i="12"/>
  <c r="H64" i="12" s="1"/>
  <c r="F65" i="12"/>
  <c r="H65" i="12" s="1"/>
  <c r="F66" i="12"/>
  <c r="G66" i="12" s="1"/>
  <c r="F67" i="12"/>
  <c r="H67" i="12"/>
  <c r="F68" i="12"/>
  <c r="H68" i="12" s="1"/>
  <c r="F69" i="12"/>
  <c r="H69" i="12" s="1"/>
  <c r="F70" i="12"/>
  <c r="H70" i="12" s="1"/>
  <c r="F71" i="12"/>
  <c r="H71" i="12"/>
  <c r="C72" i="12"/>
  <c r="D72" i="12"/>
  <c r="E72" i="12"/>
  <c r="F76" i="12"/>
  <c r="H77" i="12"/>
  <c r="F78" i="12"/>
  <c r="F79" i="12"/>
  <c r="H79" i="12" s="1"/>
  <c r="H80" i="12"/>
  <c r="F81" i="12"/>
  <c r="H81" i="12"/>
  <c r="F82" i="12"/>
  <c r="H82" i="12" s="1"/>
  <c r="F83" i="12"/>
  <c r="H83" i="12" s="1"/>
  <c r="F84" i="12"/>
  <c r="H84" i="12" s="1"/>
  <c r="C85" i="12"/>
  <c r="D85" i="12"/>
  <c r="E85" i="12"/>
  <c r="F85" i="12"/>
  <c r="J5" i="12"/>
  <c r="B5" i="17"/>
  <c r="G78" i="12" l="1"/>
  <c r="H78" i="12" s="1"/>
  <c r="F42" i="12"/>
  <c r="H34" i="12"/>
  <c r="H42" i="12" s="1"/>
  <c r="G51" i="12"/>
  <c r="H51" i="12" s="1"/>
  <c r="F18" i="12"/>
  <c r="E46" i="12"/>
  <c r="E87" i="12" s="1"/>
  <c r="H8" i="12"/>
  <c r="C87" i="12"/>
  <c r="G45" i="12"/>
  <c r="F30" i="12"/>
  <c r="D46" i="12"/>
  <c r="D87" i="12" s="1"/>
  <c r="G85" i="12"/>
  <c r="H62" i="12"/>
  <c r="G72" i="12"/>
  <c r="H49" i="12"/>
  <c r="H30" i="12"/>
  <c r="H9" i="12"/>
  <c r="H76" i="12"/>
  <c r="H66" i="12"/>
  <c r="F72" i="12"/>
  <c r="F59" i="12"/>
  <c r="G42" i="12"/>
  <c r="G30" i="12"/>
  <c r="M15" i="12"/>
  <c r="M16" i="12"/>
  <c r="M17" i="12"/>
  <c r="M8" i="12"/>
  <c r="N8" i="12" s="1"/>
  <c r="H85" i="12" l="1"/>
  <c r="G59" i="12"/>
  <c r="H59" i="12"/>
  <c r="F46" i="12"/>
  <c r="G18" i="12"/>
  <c r="G46" i="12" s="1"/>
  <c r="G87" i="12" s="1"/>
  <c r="H18" i="12"/>
  <c r="H46" i="12" s="1"/>
  <c r="H72" i="12"/>
  <c r="L18" i="12"/>
  <c r="J18" i="12"/>
  <c r="M10" i="12"/>
  <c r="N10" i="12" s="1"/>
  <c r="M12" i="12"/>
  <c r="M14" i="12"/>
  <c r="F87" i="12" l="1"/>
  <c r="D12" i="17"/>
  <c r="E12" i="17" s="1"/>
  <c r="H87" i="12"/>
  <c r="M13" i="12"/>
  <c r="M11" i="12"/>
  <c r="M9" i="12"/>
  <c r="O17" i="12"/>
  <c r="O15" i="12"/>
  <c r="M78" i="12"/>
  <c r="M79" i="12"/>
  <c r="M80" i="12"/>
  <c r="O80" i="12" s="1"/>
  <c r="M81" i="12"/>
  <c r="M82" i="12"/>
  <c r="M64" i="12"/>
  <c r="M65" i="12"/>
  <c r="M66" i="12"/>
  <c r="M67" i="12"/>
  <c r="M68" i="12"/>
  <c r="M52" i="12"/>
  <c r="M53" i="12"/>
  <c r="M54" i="12"/>
  <c r="M55" i="12"/>
  <c r="M56" i="12"/>
  <c r="M35" i="12"/>
  <c r="M36" i="12"/>
  <c r="M37" i="12"/>
  <c r="M38" i="12"/>
  <c r="M39" i="12"/>
  <c r="M23" i="12"/>
  <c r="M24" i="12"/>
  <c r="M25" i="12"/>
  <c r="M26" i="12"/>
  <c r="M27" i="12"/>
  <c r="M28" i="12"/>
  <c r="N66" i="12" l="1"/>
  <c r="O66" i="12" s="1"/>
  <c r="O56" i="12"/>
  <c r="O25" i="12"/>
  <c r="O27" i="12"/>
  <c r="O39" i="12"/>
  <c r="O53" i="12"/>
  <c r="O55" i="12"/>
  <c r="O78" i="12"/>
  <c r="O36" i="12"/>
  <c r="O79" i="12"/>
  <c r="O16" i="12"/>
  <c r="O52" i="12"/>
  <c r="O82" i="12"/>
  <c r="O81" i="12"/>
  <c r="O65" i="12"/>
  <c r="O64" i="12"/>
  <c r="O68" i="12"/>
  <c r="O67" i="12"/>
  <c r="O54" i="12"/>
  <c r="O37" i="12"/>
  <c r="O38" i="12"/>
  <c r="O35" i="12"/>
  <c r="O28" i="12"/>
  <c r="O24" i="12"/>
  <c r="O26" i="12"/>
  <c r="O23" i="12"/>
  <c r="O14" i="12"/>
  <c r="O13" i="12"/>
  <c r="C5" i="18" l="1"/>
  <c r="C13" i="18"/>
  <c r="D5" i="18"/>
  <c r="K22" i="17" l="1"/>
  <c r="K21" i="17"/>
  <c r="K20" i="17"/>
  <c r="K19" i="17"/>
  <c r="K29" i="17"/>
  <c r="K28" i="17"/>
  <c r="K27" i="17"/>
  <c r="K26" i="17"/>
  <c r="K25" i="17"/>
  <c r="E29" i="17"/>
  <c r="E28" i="17"/>
  <c r="E27" i="17"/>
  <c r="E26" i="17"/>
  <c r="E25" i="17"/>
  <c r="E20" i="17"/>
  <c r="E21" i="17"/>
  <c r="E22" i="17"/>
  <c r="E19" i="17"/>
  <c r="D32" i="18" l="1"/>
  <c r="C5" i="17"/>
  <c r="C32" i="18"/>
  <c r="C14" i="18"/>
  <c r="D14" i="18"/>
  <c r="C15" i="18"/>
  <c r="D15" i="18"/>
  <c r="C16" i="18"/>
  <c r="D16" i="18"/>
  <c r="B27" i="18" l="1"/>
  <c r="E5" i="18" l="1"/>
  <c r="D6" i="18"/>
  <c r="E6" i="18"/>
  <c r="D7" i="18"/>
  <c r="E7" i="18"/>
  <c r="D8" i="18"/>
  <c r="E8" i="18"/>
  <c r="C17" i="18"/>
  <c r="D13" i="18"/>
  <c r="D17" i="18" l="1"/>
  <c r="K30" i="17"/>
  <c r="J30" i="17"/>
  <c r="I30" i="17"/>
  <c r="E30" i="17"/>
  <c r="D30" i="17"/>
  <c r="C30" i="17"/>
  <c r="K23" i="17"/>
  <c r="J23" i="17"/>
  <c r="I23" i="17"/>
  <c r="E23" i="17"/>
  <c r="D23" i="17"/>
  <c r="C23" i="17"/>
  <c r="I17" i="17"/>
  <c r="C17" i="17"/>
  <c r="C40" i="17" s="1"/>
  <c r="I40" i="17" l="1"/>
  <c r="D36" i="18"/>
  <c r="C36" i="18"/>
  <c r="D26" i="16" l="1"/>
  <c r="C6" i="17" s="1"/>
  <c r="C26" i="16"/>
  <c r="B6" i="17" l="1"/>
  <c r="F23" i="17" s="1"/>
  <c r="L30" i="17"/>
  <c r="L23" i="17"/>
  <c r="L26" i="17"/>
  <c r="L27" i="17"/>
  <c r="L21" i="17"/>
  <c r="L28" i="17"/>
  <c r="L22" i="17"/>
  <c r="L25" i="17"/>
  <c r="L29" i="17"/>
  <c r="L20" i="17"/>
  <c r="L19" i="17"/>
  <c r="F22" i="17" l="1"/>
  <c r="F21" i="17"/>
  <c r="F25" i="17"/>
  <c r="F19" i="17"/>
  <c r="F28" i="17"/>
  <c r="F26" i="17"/>
  <c r="F30" i="17"/>
  <c r="F29" i="17"/>
  <c r="F20" i="17"/>
  <c r="F27" i="17"/>
  <c r="L85" i="12"/>
  <c r="H15" i="17" s="1"/>
  <c r="D50" i="18" s="1"/>
  <c r="K85" i="12"/>
  <c r="J85" i="12"/>
  <c r="B15" i="17"/>
  <c r="C50" i="18" s="1"/>
  <c r="M77" i="12"/>
  <c r="M83" i="12"/>
  <c r="M84" i="12"/>
  <c r="M76" i="12"/>
  <c r="M71" i="12"/>
  <c r="M70" i="12"/>
  <c r="M69" i="12"/>
  <c r="M63" i="12"/>
  <c r="M62" i="12"/>
  <c r="K72" i="12"/>
  <c r="J72" i="12"/>
  <c r="B14" i="17"/>
  <c r="C52" i="18" s="1"/>
  <c r="L72" i="12" l="1"/>
  <c r="H14" i="17" s="1"/>
  <c r="D52" i="18" s="1"/>
  <c r="O70" i="12"/>
  <c r="O84" i="12"/>
  <c r="M85" i="12"/>
  <c r="J15" i="17" s="1"/>
  <c r="N85" i="12"/>
  <c r="D15" i="17"/>
  <c r="E15" i="17" s="1"/>
  <c r="O77" i="12"/>
  <c r="O83" i="12"/>
  <c r="M72" i="12"/>
  <c r="J14" i="17" s="1"/>
  <c r="K14" i="17" s="1"/>
  <c r="O62" i="12"/>
  <c r="O63" i="12"/>
  <c r="O71" i="12"/>
  <c r="O69" i="12"/>
  <c r="D14" i="17"/>
  <c r="E14" i="17" s="1"/>
  <c r="L59" i="12"/>
  <c r="H13" i="17" s="1"/>
  <c r="D51" i="18" s="1"/>
  <c r="K59" i="12"/>
  <c r="J59" i="12"/>
  <c r="B13" i="17"/>
  <c r="C51" i="18" s="1"/>
  <c r="J30" i="12"/>
  <c r="K18" i="12"/>
  <c r="M58" i="12"/>
  <c r="M57" i="12"/>
  <c r="M51" i="12"/>
  <c r="N51" i="12" s="1"/>
  <c r="M50" i="12"/>
  <c r="M49" i="12"/>
  <c r="M44" i="12"/>
  <c r="M41" i="12"/>
  <c r="M40" i="12"/>
  <c r="M34" i="12"/>
  <c r="N34" i="12" s="1"/>
  <c r="M33" i="12"/>
  <c r="M32" i="12"/>
  <c r="M29" i="12"/>
  <c r="M22" i="12"/>
  <c r="M21" i="12"/>
  <c r="M20" i="12"/>
  <c r="F14" i="17" l="1"/>
  <c r="C42" i="18"/>
  <c r="L14" i="17"/>
  <c r="D42" i="18"/>
  <c r="O21" i="12"/>
  <c r="M59" i="12"/>
  <c r="J13" i="17" s="1"/>
  <c r="K13" i="17" s="1"/>
  <c r="O51" i="12"/>
  <c r="C40" i="18"/>
  <c r="F15" i="17"/>
  <c r="D40" i="18"/>
  <c r="L15" i="17"/>
  <c r="O22" i="12"/>
  <c r="D13" i="17"/>
  <c r="E13" i="17" s="1"/>
  <c r="N18" i="12"/>
  <c r="O76" i="12"/>
  <c r="O85" i="12" s="1"/>
  <c r="M18" i="12"/>
  <c r="M42" i="12"/>
  <c r="N72" i="12"/>
  <c r="O72" i="12"/>
  <c r="O11" i="12"/>
  <c r="O10" i="12"/>
  <c r="O50" i="12"/>
  <c r="O58" i="12"/>
  <c r="O57" i="12"/>
  <c r="O44" i="12"/>
  <c r="O34" i="12"/>
  <c r="O33" i="12"/>
  <c r="C41" i="18" l="1"/>
  <c r="F13" i="17"/>
  <c r="D41" i="18"/>
  <c r="L13" i="17"/>
  <c r="O49" i="12"/>
  <c r="O59" i="12" s="1"/>
  <c r="N59" i="12"/>
  <c r="L45" i="12" l="1"/>
  <c r="K45" i="12"/>
  <c r="J45" i="12"/>
  <c r="L42" i="12"/>
  <c r="K42" i="12"/>
  <c r="J42" i="12"/>
  <c r="L30" i="12"/>
  <c r="K30" i="12"/>
  <c r="O29" i="12"/>
  <c r="O12" i="12"/>
  <c r="J46" i="12" l="1"/>
  <c r="J87" i="12" s="1"/>
  <c r="K46" i="12"/>
  <c r="K87" i="12" s="1"/>
  <c r="L46" i="12"/>
  <c r="H12" i="17" s="1"/>
  <c r="M45" i="12"/>
  <c r="M30" i="12"/>
  <c r="N45" i="12"/>
  <c r="O45" i="12"/>
  <c r="O40" i="12"/>
  <c r="N30" i="12"/>
  <c r="O32" i="12"/>
  <c r="O9" i="12"/>
  <c r="O41" i="12"/>
  <c r="B12" i="17" l="1"/>
  <c r="D33" i="17" s="1"/>
  <c r="H16" i="17"/>
  <c r="D49" i="18"/>
  <c r="D53" i="18" s="1"/>
  <c r="J33" i="17"/>
  <c r="M46" i="12"/>
  <c r="J12" i="17" s="1"/>
  <c r="K12" i="17" s="1"/>
  <c r="L87" i="12"/>
  <c r="N42" i="12"/>
  <c r="N46" i="12" s="1"/>
  <c r="N87" i="12" s="1"/>
  <c r="J16" i="17" s="1"/>
  <c r="K16" i="17" s="1"/>
  <c r="O8" i="12"/>
  <c r="O20" i="12"/>
  <c r="O30" i="12" s="1"/>
  <c r="O42" i="12"/>
  <c r="K33" i="17" l="1"/>
  <c r="D44" i="18"/>
  <c r="L16" i="17"/>
  <c r="J17" i="17"/>
  <c r="J40" i="17" s="1"/>
  <c r="C49" i="18"/>
  <c r="C53" i="18" s="1"/>
  <c r="B16" i="17"/>
  <c r="M87" i="12"/>
  <c r="O18" i="12"/>
  <c r="O46" i="12" s="1"/>
  <c r="O87" i="12" s="1"/>
  <c r="J34" i="17" l="1"/>
  <c r="J36" i="17"/>
  <c r="K36" i="17" s="1"/>
  <c r="L36" i="17" s="1"/>
  <c r="J35" i="17"/>
  <c r="K35" i="17" s="1"/>
  <c r="L35" i="17" s="1"/>
  <c r="D39" i="18"/>
  <c r="D43" i="18" s="1"/>
  <c r="K17" i="17"/>
  <c r="L12" i="17"/>
  <c r="L33" i="17"/>
  <c r="E33" i="17"/>
  <c r="K40" i="17" l="1"/>
  <c r="L17" i="17"/>
  <c r="L40" i="17" s="1"/>
  <c r="J37" i="17"/>
  <c r="C39" i="18"/>
  <c r="C43" i="18" s="1"/>
  <c r="F12" i="17"/>
  <c r="K34" i="17"/>
  <c r="F33" i="17"/>
  <c r="L34" i="17" l="1"/>
  <c r="K37" i="17"/>
  <c r="L37" i="17" s="1"/>
  <c r="D16" i="17"/>
  <c r="E16" i="17" s="1"/>
  <c r="D17" i="17" l="1"/>
  <c r="D40" i="17" s="1"/>
  <c r="D45" i="18"/>
  <c r="D46" i="18" s="1"/>
  <c r="D36" i="17" l="1"/>
  <c r="D35" i="17"/>
  <c r="D34" i="17"/>
  <c r="C44" i="18"/>
  <c r="F16" i="17"/>
  <c r="E17" i="17"/>
  <c r="E40" i="17" l="1"/>
  <c r="F17" i="17"/>
  <c r="F40" i="17" s="1"/>
  <c r="D37" i="17"/>
  <c r="E35" i="17"/>
  <c r="F35" i="17" s="1"/>
  <c r="E36" i="17"/>
  <c r="F36" i="17" s="1"/>
  <c r="E34" i="17" l="1"/>
  <c r="E37" i="17" s="1"/>
  <c r="F37" i="17" s="1"/>
  <c r="F34" i="17" l="1"/>
  <c r="C45" i="18" l="1"/>
  <c r="C46" i="18" s="1"/>
</calcChain>
</file>

<file path=xl/sharedStrings.xml><?xml version="1.0" encoding="utf-8"?>
<sst xmlns="http://schemas.openxmlformats.org/spreadsheetml/2006/main" count="258" uniqueCount="130">
  <si>
    <t xml:space="preserve"> </t>
  </si>
  <si>
    <t>FTE</t>
  </si>
  <si>
    <t>One Time</t>
  </si>
  <si>
    <t>Costs</t>
  </si>
  <si>
    <t>Recurring</t>
  </si>
  <si>
    <t>Total</t>
  </si>
  <si>
    <t>WESTERN WASHINGTON UNIVERSITY</t>
  </si>
  <si>
    <t>RESOURCES</t>
  </si>
  <si>
    <t>Fund 001, General Fund - State</t>
  </si>
  <si>
    <t>Total Resources</t>
  </si>
  <si>
    <t>USES (EXPENDITURES)</t>
  </si>
  <si>
    <t>Faculty</t>
  </si>
  <si>
    <t>Classified</t>
  </si>
  <si>
    <t>Employee Benefits</t>
  </si>
  <si>
    <t>Total Expenditures</t>
  </si>
  <si>
    <t>Total FTE</t>
  </si>
  <si>
    <t>Exempt Professional</t>
  </si>
  <si>
    <t>POSITION TITLE</t>
  </si>
  <si>
    <t>Graduate Teaching/Research Assistants</t>
  </si>
  <si>
    <t>TOTAL</t>
  </si>
  <si>
    <t>Fund 149, Tuition Operating Fees</t>
  </si>
  <si>
    <t>STAFFING FTE</t>
  </si>
  <si>
    <t>Salaries and Wages - Total</t>
  </si>
  <si>
    <t>formula driven</t>
  </si>
  <si>
    <t>Graduate Teaching /Research Assistants</t>
  </si>
  <si>
    <t>Benefits</t>
  </si>
  <si>
    <t>Total Assistant Professors</t>
  </si>
  <si>
    <t>Total Associate Professors</t>
  </si>
  <si>
    <t>Total Professors</t>
  </si>
  <si>
    <t>Total Non Tenure-Track</t>
  </si>
  <si>
    <t xml:space="preserve">Faculty </t>
  </si>
  <si>
    <t>Fund OTHER</t>
  </si>
  <si>
    <t>Headcount</t>
  </si>
  <si>
    <t xml:space="preserve">Total Cost </t>
  </si>
  <si>
    <t>2014-15 FTE</t>
  </si>
  <si>
    <t>2015-16 FTE</t>
  </si>
  <si>
    <t xml:space="preserve">Faculty Salaries  </t>
  </si>
  <si>
    <t>Prof</t>
  </si>
  <si>
    <t>Assistant Prof</t>
  </si>
  <si>
    <t>Assoc. Prof</t>
  </si>
  <si>
    <t>Professional Salaries</t>
  </si>
  <si>
    <t>Classified Salaries</t>
  </si>
  <si>
    <t>Faculty Salaries</t>
  </si>
  <si>
    <t>Total Salaries &amp; Benefits</t>
  </si>
  <si>
    <t>Student Salaries (Graduate Assistants, Hourly Student, etc)</t>
  </si>
  <si>
    <t xml:space="preserve">Professional Service Contracts (please detail below) </t>
  </si>
  <si>
    <t>Supplies and Materials</t>
  </si>
  <si>
    <t>Lodging</t>
  </si>
  <si>
    <t>Automobile Rental</t>
  </si>
  <si>
    <t>Air Travel</t>
  </si>
  <si>
    <t>Other travel costs</t>
  </si>
  <si>
    <t>Total Goods and Services</t>
  </si>
  <si>
    <t>Total Travel</t>
  </si>
  <si>
    <t>Employee</t>
  </si>
  <si>
    <t xml:space="preserve">Other Goods and Services (includes memberships, supplies, materials) </t>
  </si>
  <si>
    <t>Total Indirect Costs</t>
  </si>
  <si>
    <t>Academic Support Services/Student Support Services (3% of Direct Costs)</t>
  </si>
  <si>
    <t>Institutional Support (2% of Direct Costs)</t>
  </si>
  <si>
    <t>Plant Operation and Maintenance (3% of Direct Costs)</t>
  </si>
  <si>
    <t>Equipment and Personal Technology - including new faculty set-up costs *</t>
  </si>
  <si>
    <t>*  Set-up for new Faculty Positions should be included, ranging from $7,500 to more than $75,000, depending on discipline.</t>
  </si>
  <si>
    <t>** For high-cost library services, please override formula and include actual anticipated cost of library periodical and purchases on one-time and/or recurring basis.</t>
  </si>
  <si>
    <t>Libraries**  (Estimated at $10k per faculty member)</t>
  </si>
  <si>
    <t xml:space="preserve">Total Expenditures </t>
  </si>
  <si>
    <r>
      <t xml:space="preserve">Budgeted </t>
    </r>
    <r>
      <rPr>
        <b/>
        <u/>
        <sz val="12"/>
        <rFont val="Calibri"/>
        <family val="2"/>
        <scheme val="minor"/>
      </rPr>
      <t>Salary</t>
    </r>
  </si>
  <si>
    <r>
      <t xml:space="preserve">Full Time Average CUPA </t>
    </r>
    <r>
      <rPr>
        <b/>
        <u/>
        <sz val="12"/>
        <rFont val="Calibri"/>
        <family val="2"/>
        <scheme val="minor"/>
      </rPr>
      <t xml:space="preserve">Salary 
</t>
    </r>
    <r>
      <rPr>
        <b/>
        <sz val="10"/>
        <color rgb="FFFF0000"/>
        <rFont val="Calibri"/>
        <family val="2"/>
        <scheme val="minor"/>
      </rPr>
      <t>(Divisional Budget Personnel to Provide CUPA)</t>
    </r>
  </si>
  <si>
    <r>
      <t xml:space="preserve">Proposed Annual </t>
    </r>
    <r>
      <rPr>
        <b/>
        <u/>
        <sz val="12"/>
        <rFont val="Calibri"/>
        <family val="2"/>
        <scheme val="minor"/>
      </rPr>
      <t>Salary</t>
    </r>
  </si>
  <si>
    <t xml:space="preserve">Faculty Salary and Benefit Total </t>
  </si>
  <si>
    <t>Non Tenure-Track</t>
  </si>
  <si>
    <t>Use this tab to enter personnel budget</t>
  </si>
  <si>
    <t>Enter "Goods and Services" here</t>
  </si>
  <si>
    <t>Enter "Travel" here</t>
  </si>
  <si>
    <t>Indirect Costs (Default):</t>
  </si>
  <si>
    <t>Check HR website for titles/salaries</t>
  </si>
  <si>
    <t>Student Salaries</t>
  </si>
  <si>
    <t xml:space="preserve">Exempt Professional Staff Salary and Benefit Total </t>
  </si>
  <si>
    <t xml:space="preserve">Classified Staff Salary and Benefit Total </t>
  </si>
  <si>
    <t xml:space="preserve">Student Salary and Benefit Total </t>
  </si>
  <si>
    <t>Grad Asst/Student Employee</t>
  </si>
  <si>
    <t>Total Salary and Benefits - All Positions</t>
  </si>
  <si>
    <t>Ground Transportation</t>
  </si>
  <si>
    <t>Year 2</t>
  </si>
  <si>
    <t>Year 1</t>
  </si>
  <si>
    <t>Professional Staff</t>
  </si>
  <si>
    <t>Goods, Services, and Travel</t>
  </si>
  <si>
    <t>Please provide any notes explaining costs to 
individual line items here:</t>
  </si>
  <si>
    <r>
      <t xml:space="preserve">ENTER </t>
    </r>
    <r>
      <rPr>
        <b/>
        <i/>
        <u/>
        <sz val="11"/>
        <color indexed="12"/>
        <rFont val="Calibri"/>
        <family val="2"/>
        <scheme val="minor"/>
      </rPr>
      <t>STUDENT FTE</t>
    </r>
    <r>
      <rPr>
        <b/>
        <i/>
        <sz val="11"/>
        <color indexed="12"/>
        <rFont val="Calibri"/>
        <family val="2"/>
        <scheme val="minor"/>
      </rPr>
      <t xml:space="preserve"> (</t>
    </r>
    <r>
      <rPr>
        <b/>
        <i/>
        <sz val="11"/>
        <color rgb="FFFF0000"/>
        <rFont val="Calibri"/>
        <family val="2"/>
        <scheme val="minor"/>
      </rPr>
      <t>1FTE =15 Student Credit Hours</t>
    </r>
    <r>
      <rPr>
        <b/>
        <i/>
        <sz val="11"/>
        <color indexed="12"/>
        <rFont val="Calibri"/>
        <family val="2"/>
        <scheme val="minor"/>
      </rPr>
      <t xml:space="preserve">) GENERATED FROM PROPOSAL </t>
    </r>
  </si>
  <si>
    <t>Resident Undergraduate</t>
  </si>
  <si>
    <t>Resident Graduate</t>
  </si>
  <si>
    <t>Non-Resident Undergradaute</t>
  </si>
  <si>
    <t>Non-Resident Graduate</t>
  </si>
  <si>
    <t>Assumptions…</t>
  </si>
  <si>
    <t>Resident Undergraduate Operating Fee Increase</t>
  </si>
  <si>
    <t>Resident Graduate Operating Fee Increase</t>
  </si>
  <si>
    <t>Non-Resident Undergraduate Operating Fee Increase</t>
  </si>
  <si>
    <t>Non-Resident Graduate Operating Fee Increase</t>
  </si>
  <si>
    <t>BASE</t>
  </si>
  <si>
    <r>
      <rPr>
        <b/>
        <i/>
        <u/>
        <sz val="11"/>
        <color indexed="12"/>
        <rFont val="Calibri"/>
        <family val="2"/>
        <scheme val="minor"/>
      </rPr>
      <t>STUDENT FTE</t>
    </r>
    <r>
      <rPr>
        <b/>
        <i/>
        <sz val="11"/>
        <color indexed="12"/>
        <rFont val="Calibri"/>
        <family val="2"/>
        <scheme val="minor"/>
      </rPr>
      <t xml:space="preserve"> (</t>
    </r>
    <r>
      <rPr>
        <b/>
        <i/>
        <sz val="11"/>
        <color rgb="FFFF0000"/>
        <rFont val="Calibri"/>
        <family val="2"/>
        <scheme val="minor"/>
      </rPr>
      <t>1FTE =15 Student Credit Hours</t>
    </r>
    <r>
      <rPr>
        <b/>
        <i/>
        <sz val="11"/>
        <color indexed="12"/>
        <rFont val="Calibri"/>
        <family val="2"/>
        <scheme val="minor"/>
      </rPr>
      <t xml:space="preserve">) GENERATED 
FROM PROPOSAL </t>
    </r>
  </si>
  <si>
    <t>Year 1 %</t>
  </si>
  <si>
    <t>Year 2 %</t>
  </si>
  <si>
    <t>All Shaded Areas Require Data Entry</t>
  </si>
  <si>
    <t>STEP 1</t>
  </si>
  <si>
    <t>STEP 2</t>
  </si>
  <si>
    <t>DO NOT ENTER SALARY &amp; BENEFITS DATA HERE</t>
  </si>
  <si>
    <t>Salary &amp; Benefit Information Automatically Populated from Personnel Budget Tab</t>
  </si>
  <si>
    <r>
      <t xml:space="preserve">Note: Graduate Asst </t>
    </r>
    <r>
      <rPr>
        <u/>
        <sz val="10"/>
        <color indexed="10"/>
        <rFont val="Calibri"/>
        <family val="2"/>
        <scheme val="minor"/>
      </rPr>
      <t>1</t>
    </r>
    <r>
      <rPr>
        <b/>
        <u/>
        <sz val="10"/>
        <color indexed="10"/>
        <rFont val="Calibri"/>
        <family val="2"/>
        <scheme val="minor"/>
      </rPr>
      <t xml:space="preserve"> HC = 20</t>
    </r>
    <r>
      <rPr>
        <u/>
        <sz val="10"/>
        <color indexed="10"/>
        <rFont val="Calibri"/>
        <family val="2"/>
        <scheme val="minor"/>
      </rPr>
      <t xml:space="preserve"> </t>
    </r>
    <r>
      <rPr>
        <b/>
        <u/>
        <sz val="10"/>
        <color indexed="10"/>
        <rFont val="Calibri"/>
        <family val="2"/>
        <scheme val="minor"/>
      </rPr>
      <t>hrs</t>
    </r>
    <r>
      <rPr>
        <sz val="10"/>
        <color indexed="10"/>
        <rFont val="Calibri"/>
        <family val="2"/>
        <scheme val="minor"/>
      </rPr>
      <t xml:space="preserve"> per week per academic year. </t>
    </r>
    <r>
      <rPr>
        <b/>
        <u/>
        <sz val="10"/>
        <color indexed="10"/>
        <rFont val="Calibri"/>
        <family val="2"/>
        <scheme val="minor"/>
      </rPr>
      <t>.5 HC= 10 hrs</t>
    </r>
    <r>
      <rPr>
        <sz val="10"/>
        <color indexed="10"/>
        <rFont val="Calibri"/>
        <family val="2"/>
        <scheme val="minor"/>
      </rPr>
      <t xml:space="preserve"> per week per academic year.</t>
    </r>
  </si>
  <si>
    <t>Please fill in shaded areas to identify this proposal and designate funding sources other than newly generated tuition.  At the minimum, an amount needs to be entered into Fund 001 to balance Resources to Expenditures.  If other sources besides tuition and state allocation will be used to fund this proposal, please put that amount in Fund OTHER.</t>
  </si>
  <si>
    <t>Resident Undergraduate Operating Fee</t>
  </si>
  <si>
    <t>Resident Graduate Operating Fee</t>
  </si>
  <si>
    <t>Non-Resident Undergraduate Operating Fee</t>
  </si>
  <si>
    <t xml:space="preserve">Non-Resident Graduate Operating Fee </t>
  </si>
  <si>
    <t>Is this proposal a Decision Package (answer "Yes" or "No")</t>
  </si>
  <si>
    <t>YES</t>
  </si>
  <si>
    <t>NO</t>
  </si>
  <si>
    <t>Enter Proposed Annual salary, Headcount, and FTE</t>
  </si>
  <si>
    <r>
      <t xml:space="preserve">Proposed Annual </t>
    </r>
    <r>
      <rPr>
        <b/>
        <u/>
        <sz val="12"/>
        <color rgb="FF00B050"/>
        <rFont val="Calibri"/>
        <family val="2"/>
        <scheme val="minor"/>
      </rPr>
      <t>Salary</t>
    </r>
  </si>
  <si>
    <t>Per SFTE</t>
  </si>
  <si>
    <r>
      <t xml:space="preserve">PLEASE INCLUDE </t>
    </r>
    <r>
      <rPr>
        <b/>
        <u/>
        <sz val="10"/>
        <color rgb="FFFF0000"/>
        <rFont val="Arial"/>
        <family val="2"/>
      </rPr>
      <t>BOTH</t>
    </r>
    <r>
      <rPr>
        <u/>
        <sz val="10"/>
        <color rgb="FFFF0000"/>
        <rFont val="Arial"/>
        <family val="2"/>
      </rPr>
      <t xml:space="preserve"> HEADCOUNT AND FTE</t>
    </r>
  </si>
  <si>
    <t>State Biennial Request</t>
  </si>
  <si>
    <t>STATE BIENNIAL BUDGET REQUEST YEAR 1</t>
  </si>
  <si>
    <t>STATE BIENNIAL BUDGET REQUEST YEAR 2</t>
  </si>
  <si>
    <t>ENTER NAME OF STATE BIENNIAL REQUEST HERE</t>
  </si>
  <si>
    <t>FY2021-22</t>
  </si>
  <si>
    <t>FY2022-23</t>
  </si>
  <si>
    <t>2021-22 &amp; 2022-23 BUDGET PROPOSAL</t>
  </si>
  <si>
    <t>Provide further detail on Professional Service Contract Costs:</t>
  </si>
  <si>
    <t>formula driven, includes indirect costs</t>
  </si>
  <si>
    <t>All Positions assumed to be permanent &amp; recurring unless noted otherwise</t>
  </si>
  <si>
    <t>Non-Resident Undergraduate</t>
  </si>
  <si>
    <r>
      <t xml:space="preserve">ENTER NEW </t>
    </r>
    <r>
      <rPr>
        <b/>
        <i/>
        <u/>
        <sz val="11"/>
        <color indexed="12"/>
        <rFont val="Calibri"/>
        <family val="2"/>
        <scheme val="minor"/>
      </rPr>
      <t>STUDENT FTE</t>
    </r>
    <r>
      <rPr>
        <b/>
        <i/>
        <sz val="11"/>
        <color indexed="12"/>
        <rFont val="Calibri"/>
        <family val="2"/>
        <scheme val="minor"/>
      </rPr>
      <t xml:space="preserve">  GENERATED FROM PROPOSAL 
</t>
    </r>
    <r>
      <rPr>
        <b/>
        <i/>
        <sz val="11"/>
        <color rgb="FFFF0000"/>
        <rFont val="Calibri"/>
        <family val="2"/>
        <scheme val="minor"/>
      </rPr>
      <t>(1 FTE = 15 Student Credit Hours/quarter)</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</si>
</sst>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5" formatCode="&quot;$&quot;#,##0_);\(&quot;$&quot;#,##0\)"/>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0_);\(0.00\)"/>
    <numFmt numFmtId="167" formatCode="#,##0.000_);\(#,##0.000\)"/>
    <numFmt numFmtId="168" formatCode="&quot;$&quot;#,##0"/>
    <numFmt numFmtId="169" formatCode="0_);\(0\)"/>
    <numFmt numFmtId="170" formatCode="0.0"/>
    <numFmt numFmtId="171" formatCode="&quot;$&quot;#,##0.0"/>
    <numFmt numFmtId="172" formatCode="0.000%"/>
  </numFmts>
  <fonts count="64" x14ac:knownFonts="1">
    <font>
      <sz val="10"/>
      <name val="Arial"/>
    </font>
    <font>
      <sz val="10"/>
      <name val="Arial"/>
      <family val="2"/>
    </font>
    <font>
      <b/>
      <sz val="10"/>
      <name val="Arial"/>
      <family val="2"/>
    </font>
    <font>
      <b/>
      <sz val="12"/>
      <name val="Arial"/>
      <family val="2"/>
    </font>
    <font>
      <sz val="10"/>
      <name val="Arial"/>
      <family val="2"/>
    </font>
    <font>
      <i/>
      <sz val="8"/>
      <color indexed="10"/>
      <name val="Arial"/>
      <family val="2"/>
    </font>
    <font>
      <b/>
      <sz val="14"/>
      <name val="Arial"/>
      <family val="2"/>
    </font>
    <font>
      <sz val="10"/>
      <name val="Times New Roman"/>
      <family val="1"/>
    </font>
    <font>
      <sz val="11"/>
      <name val="Arial"/>
      <family val="2"/>
    </font>
    <font>
      <b/>
      <sz val="11"/>
      <name val="Times New Roman"/>
      <family val="1"/>
    </font>
    <font>
      <sz val="11"/>
      <name val="Times New Roman"/>
      <family val="1"/>
    </font>
    <font>
      <sz val="10"/>
      <color indexed="10"/>
      <name val="Arial"/>
      <family val="2"/>
    </font>
    <font>
      <b/>
      <i/>
      <sz val="12"/>
      <color indexed="12"/>
      <name val="Arial"/>
      <family val="2"/>
    </font>
    <font>
      <i/>
      <sz val="9"/>
      <color indexed="48"/>
      <name val="Arial"/>
      <family val="2"/>
    </font>
    <font>
      <sz val="10"/>
      <color indexed="48"/>
      <name val="Arial"/>
      <family val="2"/>
    </font>
    <font>
      <sz val="9"/>
      <color indexed="48"/>
      <name val="Arial"/>
      <family val="2"/>
    </font>
    <font>
      <i/>
      <sz val="10"/>
      <color indexed="48"/>
      <name val="Arial"/>
      <family val="2"/>
    </font>
    <font>
      <sz val="12"/>
      <color indexed="10"/>
      <name val="Arial"/>
      <family val="2"/>
    </font>
    <font>
      <sz val="10"/>
      <color rgb="FFFF0000"/>
      <name val="Arial"/>
      <family val="2"/>
    </font>
    <font>
      <sz val="10"/>
      <color theme="0"/>
      <name val="Arial"/>
      <family val="2"/>
    </font>
    <font>
      <b/>
      <i/>
      <sz val="11"/>
      <color indexed="12"/>
      <name val="Arial"/>
      <family val="2"/>
    </font>
    <font>
      <b/>
      <i/>
      <u/>
      <sz val="10"/>
      <color indexed="10"/>
      <name val="Arial"/>
      <family val="2"/>
    </font>
    <font>
      <sz val="12"/>
      <name val="Arial"/>
      <family val="2"/>
    </font>
    <font>
      <sz val="12"/>
      <name val="Calibri"/>
      <family val="2"/>
      <scheme val="minor"/>
    </font>
    <font>
      <b/>
      <sz val="12"/>
      <color theme="0"/>
      <name val="Calibri"/>
      <family val="2"/>
      <scheme val="minor"/>
    </font>
    <font>
      <sz val="10"/>
      <name val="Calibri"/>
      <family val="2"/>
      <scheme val="minor"/>
    </font>
    <font>
      <b/>
      <sz val="11"/>
      <name val="Calibri"/>
      <family val="2"/>
      <scheme val="minor"/>
    </font>
    <font>
      <b/>
      <sz val="10"/>
      <name val="Calibri"/>
      <family val="2"/>
      <scheme val="minor"/>
    </font>
    <font>
      <u/>
      <sz val="10"/>
      <name val="Calibri"/>
      <family val="2"/>
      <scheme val="minor"/>
    </font>
    <font>
      <b/>
      <sz val="12"/>
      <name val="Calibri"/>
      <family val="2"/>
      <scheme val="minor"/>
    </font>
    <font>
      <b/>
      <i/>
      <sz val="11"/>
      <color indexed="12"/>
      <name val="Calibri"/>
      <family val="2"/>
      <scheme val="minor"/>
    </font>
    <font>
      <b/>
      <i/>
      <u/>
      <sz val="11"/>
      <color indexed="12"/>
      <name val="Calibri"/>
      <family val="2"/>
      <scheme val="minor"/>
    </font>
    <font>
      <b/>
      <i/>
      <sz val="12"/>
      <color indexed="12"/>
      <name val="Calibri"/>
      <family val="2"/>
      <scheme val="minor"/>
    </font>
    <font>
      <b/>
      <i/>
      <u/>
      <sz val="12"/>
      <color indexed="12"/>
      <name val="Calibri"/>
      <family val="2"/>
      <scheme val="minor"/>
    </font>
    <font>
      <b/>
      <sz val="10"/>
      <color theme="0"/>
      <name val="Calibri"/>
      <family val="2"/>
      <scheme val="minor"/>
    </font>
    <font>
      <b/>
      <sz val="14"/>
      <name val="Calibri"/>
      <family val="2"/>
      <scheme val="minor"/>
    </font>
    <font>
      <b/>
      <i/>
      <sz val="12"/>
      <name val="Calibri"/>
      <family val="2"/>
      <scheme val="minor"/>
    </font>
    <font>
      <b/>
      <sz val="14"/>
      <color theme="3" tint="0.39997558519241921"/>
      <name val="Calibri"/>
      <family val="2"/>
      <scheme val="minor"/>
    </font>
    <font>
      <sz val="24"/>
      <name val="Calibri"/>
      <family val="2"/>
      <scheme val="minor"/>
    </font>
    <font>
      <b/>
      <u/>
      <sz val="10"/>
      <name val="Calibri"/>
      <family val="2"/>
      <scheme val="minor"/>
    </font>
    <font>
      <b/>
      <sz val="10"/>
      <color rgb="FFFF0000"/>
      <name val="Calibri"/>
      <family val="2"/>
      <scheme val="minor"/>
    </font>
    <font>
      <b/>
      <u/>
      <sz val="12"/>
      <name val="Calibri"/>
      <family val="2"/>
      <scheme val="minor"/>
    </font>
    <font>
      <sz val="10"/>
      <color theme="0"/>
      <name val="Calibri"/>
      <family val="2"/>
      <scheme val="minor"/>
    </font>
    <font>
      <sz val="10"/>
      <color indexed="10"/>
      <name val="Calibri"/>
      <family val="2"/>
      <scheme val="minor"/>
    </font>
    <font>
      <b/>
      <sz val="11"/>
      <color rgb="FFFF0000"/>
      <name val="Calibri"/>
      <family val="2"/>
      <scheme val="minor"/>
    </font>
    <font>
      <b/>
      <sz val="14"/>
      <color theme="0"/>
      <name val="Calibri"/>
      <family val="2"/>
      <scheme val="minor"/>
    </font>
    <font>
      <b/>
      <sz val="12"/>
      <color indexed="12"/>
      <name val="Arial"/>
      <family val="2"/>
    </font>
    <font>
      <sz val="14"/>
      <color theme="0"/>
      <name val="Calibri"/>
      <family val="2"/>
      <scheme val="minor"/>
    </font>
    <font>
      <b/>
      <i/>
      <sz val="11"/>
      <color rgb="FFFF0000"/>
      <name val="Calibri"/>
      <family val="2"/>
      <scheme val="minor"/>
    </font>
    <font>
      <b/>
      <i/>
      <sz val="10"/>
      <name val="Arial"/>
      <family val="2"/>
    </font>
    <font>
      <b/>
      <i/>
      <u/>
      <sz val="10"/>
      <name val="Arial"/>
      <family val="2"/>
    </font>
    <font>
      <b/>
      <u/>
      <sz val="12"/>
      <color indexed="12"/>
      <name val="Calibri"/>
      <family val="2"/>
      <scheme val="minor"/>
    </font>
    <font>
      <b/>
      <sz val="10"/>
      <color rgb="FFFF0000"/>
      <name val="Arial"/>
      <family val="2"/>
    </font>
    <font>
      <b/>
      <i/>
      <u/>
      <sz val="11"/>
      <color indexed="10"/>
      <name val="Arial"/>
      <family val="2"/>
    </font>
    <font>
      <b/>
      <u/>
      <sz val="10"/>
      <color indexed="10"/>
      <name val="Calibri"/>
      <family val="2"/>
      <scheme val="minor"/>
    </font>
    <font>
      <u/>
      <sz val="10"/>
      <color indexed="10"/>
      <name val="Calibri"/>
      <family val="2"/>
      <scheme val="minor"/>
    </font>
    <font>
      <b/>
      <sz val="12"/>
      <color indexed="12"/>
      <name val="Calibri"/>
      <family val="2"/>
      <scheme val="minor"/>
    </font>
    <font>
      <b/>
      <sz val="12"/>
      <color rgb="FF00B050"/>
      <name val="Calibri"/>
      <family val="2"/>
      <scheme val="minor"/>
    </font>
    <font>
      <b/>
      <u/>
      <sz val="12"/>
      <color rgb="FF00B050"/>
      <name val="Calibri"/>
      <family val="2"/>
      <scheme val="minor"/>
    </font>
    <font>
      <b/>
      <i/>
      <sz val="14"/>
      <color rgb="FF00B050"/>
      <name val="Calibri"/>
      <family val="2"/>
      <scheme val="minor"/>
    </font>
    <font>
      <u/>
      <sz val="10"/>
      <color rgb="FFFF0000"/>
      <name val="Arial"/>
      <family val="2"/>
    </font>
    <font>
      <b/>
      <u/>
      <sz val="10"/>
      <color rgb="FFFF0000"/>
      <name val="Arial"/>
      <family val="2"/>
    </font>
    <font>
      <sz val="10"/>
      <name val="Arial"/>
      <family val="2"/>
    </font>
    <font>
      <b/>
      <i/>
      <sz val="12"/>
      <color theme="5" tint="-0.249977111117893"/>
      <name val="Arial"/>
      <family val="2"/>
    </font>
  </fonts>
  <fills count="11">
    <fill>
      <patternFill patternType="none"/>
    </fill>
    <fill>
      <patternFill patternType="gray125"/>
    </fill>
    <fill>
      <patternFill patternType="solid">
        <fgColor indexed="41"/>
        <bgColor indexed="64"/>
      </patternFill>
    </fill>
    <fill>
      <patternFill patternType="solid">
        <fgColor indexed="13"/>
        <bgColor indexed="64"/>
      </patternFill>
    </fill>
    <fill>
      <patternFill patternType="solid">
        <fgColor rgb="FFFFFF00"/>
        <bgColor indexed="64"/>
      </patternFill>
    </fill>
    <fill>
      <patternFill patternType="solid">
        <fgColor theme="2" tint="-9.9978637043366805E-2"/>
        <bgColor indexed="64"/>
      </patternFill>
    </fill>
    <fill>
      <patternFill patternType="solid">
        <fgColor theme="1"/>
        <bgColor indexed="64"/>
      </patternFill>
    </fill>
    <fill>
      <patternFill patternType="solid">
        <fgColor theme="0" tint="-0.14999847407452621"/>
        <bgColor indexed="64"/>
      </patternFill>
    </fill>
    <fill>
      <patternFill patternType="mediumGray">
        <fgColor theme="1"/>
        <bgColor theme="0" tint="-0.14990691854609822"/>
      </patternFill>
    </fill>
    <fill>
      <patternFill patternType="solid">
        <fgColor theme="5" tint="0.59999389629810485"/>
        <bgColor indexed="64"/>
      </patternFill>
    </fill>
    <fill>
      <patternFill patternType="solid">
        <fgColor rgb="FFFFFF99"/>
        <bgColor indexed="64"/>
      </patternFill>
    </fill>
  </fills>
  <borders count="14">
    <border>
      <left/>
      <right/>
      <top/>
      <bottom/>
      <diagonal/>
    </border>
    <border>
      <left/>
      <right/>
      <top style="thin">
        <color indexed="64"/>
      </top>
      <bottom style="double">
        <color indexed="64"/>
      </bottom>
      <diagonal/>
    </border>
    <border>
      <left/>
      <right style="thin">
        <color indexed="64"/>
      </right>
      <top/>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0" fontId="4" fillId="0" borderId="0"/>
    <xf numFmtId="43" fontId="4" fillId="0" borderId="0" applyFont="0" applyFill="0" applyBorder="0" applyAlignment="0" applyProtection="0"/>
    <xf numFmtId="0" fontId="1" fillId="0" borderId="0"/>
    <xf numFmtId="43" fontId="1" fillId="0" borderId="0" applyFont="0" applyFill="0" applyBorder="0" applyAlignment="0" applyProtection="0"/>
    <xf numFmtId="9" fontId="62" fillId="0" borderId="0" applyFont="0" applyFill="0" applyBorder="0" applyAlignment="0" applyProtection="0"/>
  </cellStyleXfs>
  <cellXfs count="236">
    <xf numFmtId="0" fontId="0" fillId="0" borderId="0" xfId="0"/>
    <xf numFmtId="0" fontId="0" fillId="0" borderId="0" xfId="0" applyProtection="1">
      <protection locked="0"/>
    </xf>
    <xf numFmtId="0" fontId="46" fillId="0" borderId="0" xfId="0" applyFont="1" applyFill="1" applyAlignment="1" applyProtection="1">
      <alignment horizontal="center" vertical="center"/>
    </xf>
    <xf numFmtId="168" fontId="10" fillId="0" borderId="0" xfId="2" applyNumberFormat="1" applyFont="1" applyBorder="1" applyAlignment="1" applyProtection="1">
      <alignment horizontal="right"/>
    </xf>
    <xf numFmtId="0" fontId="25" fillId="0" borderId="0" xfId="0" applyFont="1" applyBorder="1" applyProtection="1">
      <protection locked="0"/>
    </xf>
    <xf numFmtId="165" fontId="25" fillId="0" borderId="9" xfId="2" applyNumberFormat="1" applyFont="1" applyFill="1" applyBorder="1" applyProtection="1">
      <protection locked="0"/>
    </xf>
    <xf numFmtId="0" fontId="25" fillId="0" borderId="0" xfId="0" applyFont="1" applyProtection="1">
      <protection locked="0"/>
    </xf>
    <xf numFmtId="1" fontId="0" fillId="5" borderId="0" xfId="0" applyNumberFormat="1" applyFill="1" applyAlignment="1" applyProtection="1">
      <alignment horizontal="center"/>
      <protection locked="0"/>
    </xf>
    <xf numFmtId="0" fontId="1" fillId="5" borderId="8" xfId="0" applyFont="1" applyFill="1" applyBorder="1" applyAlignment="1" applyProtection="1">
      <alignment horizontal="center"/>
      <protection locked="0"/>
    </xf>
    <xf numFmtId="168" fontId="10" fillId="5" borderId="0" xfId="2" applyNumberFormat="1" applyFont="1" applyFill="1" applyBorder="1" applyAlignment="1" applyProtection="1">
      <alignment horizontal="right"/>
      <protection locked="0"/>
    </xf>
    <xf numFmtId="0" fontId="0" fillId="5" borderId="0" xfId="0" applyFill="1" applyAlignment="1" applyProtection="1">
      <alignment horizontal="center"/>
      <protection locked="0"/>
    </xf>
    <xf numFmtId="0" fontId="32" fillId="0" borderId="0" xfId="0" applyFont="1" applyFill="1" applyAlignment="1" applyProtection="1">
      <alignment horizontal="center" vertical="center"/>
    </xf>
    <xf numFmtId="0" fontId="33" fillId="0" borderId="0" xfId="0" applyFont="1" applyFill="1" applyAlignment="1" applyProtection="1">
      <alignment horizontal="center" vertical="center"/>
    </xf>
    <xf numFmtId="0" fontId="0" fillId="0" borderId="0" xfId="0" applyProtection="1"/>
    <xf numFmtId="0" fontId="49" fillId="0" borderId="0" xfId="0" applyFont="1" applyProtection="1"/>
    <xf numFmtId="0" fontId="0" fillId="0" borderId="0" xfId="0" applyFill="1" applyProtection="1"/>
    <xf numFmtId="0" fontId="0" fillId="0" borderId="0" xfId="0" applyBorder="1" applyProtection="1"/>
    <xf numFmtId="0" fontId="50" fillId="0" borderId="0" xfId="0" applyFont="1" applyProtection="1"/>
    <xf numFmtId="0" fontId="52" fillId="0" borderId="0" xfId="0" applyFont="1" applyProtection="1"/>
    <xf numFmtId="0" fontId="51" fillId="0" borderId="0" xfId="0" applyFont="1" applyFill="1" applyAlignment="1" applyProtection="1">
      <alignment horizontal="center" vertical="center"/>
    </xf>
    <xf numFmtId="0" fontId="1" fillId="0" borderId="0" xfId="0" applyFont="1" applyProtection="1"/>
    <xf numFmtId="165" fontId="0" fillId="5" borderId="0" xfId="2" applyNumberFormat="1" applyFont="1" applyFill="1" applyProtection="1"/>
    <xf numFmtId="10" fontId="0" fillId="5" borderId="0" xfId="0" applyNumberFormat="1" applyFill="1" applyAlignment="1" applyProtection="1">
      <alignment horizontal="center"/>
    </xf>
    <xf numFmtId="165" fontId="0" fillId="0" borderId="0" xfId="0" applyNumberFormat="1" applyBorder="1" applyProtection="1"/>
    <xf numFmtId="0" fontId="12" fillId="0" borderId="0" xfId="0" applyFont="1" applyFill="1" applyAlignment="1" applyProtection="1">
      <alignment horizontal="left"/>
    </xf>
    <xf numFmtId="0" fontId="30" fillId="0" borderId="0" xfId="0" applyFont="1" applyFill="1" applyBorder="1" applyAlignment="1" applyProtection="1">
      <alignment horizontal="left" wrapText="1"/>
    </xf>
    <xf numFmtId="11" fontId="0" fillId="0" borderId="0" xfId="0" applyNumberFormat="1" applyBorder="1" applyProtection="1"/>
    <xf numFmtId="0" fontId="0" fillId="5" borderId="0" xfId="0" applyFill="1" applyAlignment="1" applyProtection="1">
      <alignment horizontal="center"/>
    </xf>
    <xf numFmtId="170" fontId="0" fillId="0" borderId="0" xfId="0" applyNumberFormat="1" applyBorder="1" applyProtection="1"/>
    <xf numFmtId="0" fontId="4" fillId="0" borderId="0" xfId="0" applyFont="1" applyBorder="1" applyProtection="1"/>
    <xf numFmtId="0" fontId="41" fillId="0" borderId="0" xfId="0" applyFont="1" applyAlignment="1" applyProtection="1">
      <alignment horizontal="left"/>
      <protection locked="0"/>
    </xf>
    <xf numFmtId="0" fontId="25" fillId="0" borderId="0" xfId="0" applyFont="1" applyAlignment="1" applyProtection="1">
      <alignment horizontal="center"/>
      <protection locked="0"/>
    </xf>
    <xf numFmtId="43" fontId="25" fillId="0" borderId="0" xfId="1" applyNumberFormat="1" applyFont="1" applyBorder="1" applyAlignment="1" applyProtection="1">
      <alignment horizontal="center"/>
      <protection locked="0"/>
    </xf>
    <xf numFmtId="0" fontId="23" fillId="0" borderId="0" xfId="0" applyFont="1" applyFill="1" applyAlignment="1" applyProtection="1">
      <alignment horizontal="left"/>
      <protection locked="0"/>
    </xf>
    <xf numFmtId="3" fontId="25" fillId="0" borderId="0" xfId="1" applyNumberFormat="1" applyFont="1" applyFill="1" applyBorder="1" applyAlignment="1" applyProtection="1">
      <alignment horizontal="right"/>
      <protection locked="0"/>
    </xf>
    <xf numFmtId="3" fontId="25" fillId="0" borderId="0" xfId="0" applyNumberFormat="1" applyFont="1" applyFill="1" applyAlignment="1" applyProtection="1">
      <protection locked="0"/>
    </xf>
    <xf numFmtId="1" fontId="25" fillId="0" borderId="0" xfId="0" applyNumberFormat="1" applyFont="1" applyBorder="1" applyAlignment="1" applyProtection="1">
      <alignment horizontal="center" vertical="center"/>
      <protection locked="0"/>
    </xf>
    <xf numFmtId="2" fontId="25" fillId="0" borderId="0" xfId="1" applyNumberFormat="1" applyFont="1" applyFill="1" applyAlignment="1" applyProtection="1">
      <alignment horizontal="center"/>
      <protection locked="0"/>
    </xf>
    <xf numFmtId="0" fontId="29" fillId="0" borderId="0" xfId="0" applyFont="1" applyFill="1" applyAlignment="1" applyProtection="1">
      <alignment horizontal="right"/>
      <protection locked="0"/>
    </xf>
    <xf numFmtId="5" fontId="25" fillId="0" borderId="4" xfId="0" applyNumberFormat="1" applyFont="1" applyFill="1" applyBorder="1" applyAlignment="1" applyProtection="1">
      <alignment horizontal="right"/>
      <protection locked="0"/>
    </xf>
    <xf numFmtId="169" fontId="25" fillId="0" borderId="4" xfId="0" applyNumberFormat="1" applyFont="1" applyFill="1" applyBorder="1" applyAlignment="1" applyProtection="1">
      <alignment horizontal="center"/>
      <protection locked="0"/>
    </xf>
    <xf numFmtId="166" fontId="25" fillId="0" borderId="4" xfId="0" applyNumberFormat="1" applyFont="1" applyFill="1" applyBorder="1" applyAlignment="1" applyProtection="1">
      <alignment horizontal="center"/>
      <protection locked="0"/>
    </xf>
    <xf numFmtId="0" fontId="36" fillId="0" borderId="0" xfId="0" applyFont="1" applyFill="1" applyAlignment="1" applyProtection="1">
      <alignment horizontal="right"/>
      <protection locked="0"/>
    </xf>
    <xf numFmtId="5" fontId="25" fillId="0" borderId="0" xfId="0" applyNumberFormat="1" applyFont="1" applyFill="1" applyBorder="1" applyAlignment="1" applyProtection="1">
      <alignment horizontal="right"/>
      <protection locked="0"/>
    </xf>
    <xf numFmtId="169" fontId="25" fillId="0" borderId="0" xfId="0" applyNumberFormat="1" applyFont="1" applyFill="1" applyBorder="1" applyAlignment="1" applyProtection="1">
      <alignment horizontal="center"/>
      <protection locked="0"/>
    </xf>
    <xf numFmtId="166" fontId="25" fillId="0" borderId="0" xfId="0" applyNumberFormat="1" applyFont="1" applyFill="1" applyBorder="1" applyAlignment="1" applyProtection="1">
      <alignment horizontal="center"/>
      <protection locked="0"/>
    </xf>
    <xf numFmtId="0" fontId="25" fillId="0" borderId="0" xfId="0" applyFont="1" applyFill="1" applyAlignment="1" applyProtection="1">
      <alignment horizontal="center"/>
      <protection locked="0"/>
    </xf>
    <xf numFmtId="0" fontId="29" fillId="0" borderId="0" xfId="0" applyFont="1" applyFill="1" applyAlignment="1" applyProtection="1">
      <alignment horizontal="center"/>
      <protection locked="0"/>
    </xf>
    <xf numFmtId="5" fontId="29" fillId="7" borderId="1" xfId="0" applyNumberFormat="1" applyFont="1" applyFill="1" applyBorder="1" applyAlignment="1" applyProtection="1">
      <alignment horizontal="right"/>
      <protection locked="0"/>
    </xf>
    <xf numFmtId="169" fontId="29" fillId="7" borderId="1" xfId="0" applyNumberFormat="1" applyFont="1" applyFill="1" applyBorder="1" applyAlignment="1" applyProtection="1">
      <alignment horizontal="center"/>
      <protection locked="0"/>
    </xf>
    <xf numFmtId="166" fontId="29" fillId="7" borderId="1" xfId="0" applyNumberFormat="1" applyFont="1" applyFill="1" applyBorder="1" applyAlignment="1" applyProtection="1">
      <alignment horizontal="center"/>
      <protection locked="0"/>
    </xf>
    <xf numFmtId="0" fontId="27" fillId="0" borderId="0" xfId="0" applyFont="1" applyFill="1" applyAlignment="1" applyProtection="1">
      <alignment horizontal="right"/>
      <protection locked="0"/>
    </xf>
    <xf numFmtId="0" fontId="42" fillId="0" borderId="0" xfId="0" applyFont="1" applyProtection="1">
      <protection locked="0"/>
    </xf>
    <xf numFmtId="2" fontId="25" fillId="0" borderId="0" xfId="1" applyNumberFormat="1" applyFont="1" applyFill="1" applyAlignment="1" applyProtection="1">
      <protection locked="0"/>
    </xf>
    <xf numFmtId="3" fontId="44" fillId="0" borderId="0" xfId="1" applyNumberFormat="1" applyFont="1" applyFill="1" applyBorder="1" applyAlignment="1" applyProtection="1">
      <alignment horizontal="center" wrapText="1"/>
      <protection locked="0"/>
    </xf>
    <xf numFmtId="3" fontId="27" fillId="0" borderId="0" xfId="1" applyNumberFormat="1" applyFont="1" applyFill="1" applyBorder="1" applyAlignment="1" applyProtection="1">
      <alignment horizontal="center"/>
      <protection locked="0"/>
    </xf>
    <xf numFmtId="1" fontId="25" fillId="0" borderId="0" xfId="0" applyNumberFormat="1" applyFont="1" applyFill="1" applyBorder="1" applyAlignment="1" applyProtection="1">
      <alignment horizontal="center" vertical="center"/>
      <protection locked="0"/>
    </xf>
    <xf numFmtId="0" fontId="25" fillId="0" borderId="0" xfId="0" applyFont="1" applyFill="1" applyProtection="1">
      <protection locked="0"/>
    </xf>
    <xf numFmtId="2" fontId="25" fillId="0" borderId="0" xfId="1" applyNumberFormat="1" applyFont="1" applyFill="1" applyBorder="1" applyAlignment="1" applyProtection="1">
      <alignment horizontal="center"/>
      <protection locked="0"/>
    </xf>
    <xf numFmtId="5" fontId="25" fillId="0" borderId="0" xfId="0" applyNumberFormat="1" applyFont="1" applyFill="1" applyAlignment="1" applyProtection="1">
      <alignment horizontal="right"/>
    </xf>
    <xf numFmtId="5" fontId="25" fillId="0" borderId="4" xfId="0" applyNumberFormat="1" applyFont="1" applyFill="1" applyBorder="1" applyAlignment="1" applyProtection="1">
      <alignment horizontal="right"/>
    </xf>
    <xf numFmtId="5" fontId="25" fillId="0" borderId="0" xfId="0" applyNumberFormat="1" applyFont="1" applyFill="1" applyBorder="1" applyAlignment="1" applyProtection="1">
      <alignment horizontal="right"/>
    </xf>
    <xf numFmtId="5" fontId="29" fillId="7" borderId="1" xfId="0" applyNumberFormat="1" applyFont="1" applyFill="1" applyBorder="1" applyAlignment="1" applyProtection="1">
      <alignment horizontal="right"/>
    </xf>
    <xf numFmtId="164" fontId="25" fillId="0" borderId="0" xfId="1" applyNumberFormat="1" applyFont="1" applyFill="1" applyBorder="1" applyAlignment="1" applyProtection="1">
      <alignment horizontal="right"/>
    </xf>
    <xf numFmtId="164" fontId="25" fillId="0" borderId="0" xfId="1" applyNumberFormat="1" applyFont="1" applyFill="1" applyAlignment="1" applyProtection="1">
      <alignment horizontal="right"/>
    </xf>
    <xf numFmtId="5" fontId="24" fillId="6" borderId="0" xfId="0" applyNumberFormat="1" applyFont="1" applyFill="1" applyBorder="1" applyAlignment="1" applyProtection="1">
      <alignment horizontal="right"/>
    </xf>
    <xf numFmtId="0" fontId="45" fillId="6" borderId="0" xfId="0" applyFont="1" applyFill="1" applyBorder="1" applyAlignment="1" applyProtection="1">
      <alignment horizontal="left" indent="1"/>
    </xf>
    <xf numFmtId="0" fontId="47" fillId="6" borderId="0" xfId="0" applyFont="1" applyFill="1" applyBorder="1" applyAlignment="1" applyProtection="1">
      <alignment horizontal="left" indent="1"/>
    </xf>
    <xf numFmtId="5" fontId="24" fillId="6" borderId="0" xfId="0" applyNumberFormat="1" applyFont="1" applyFill="1" applyBorder="1" applyProtection="1"/>
    <xf numFmtId="169" fontId="24" fillId="6" borderId="0" xfId="0" applyNumberFormat="1" applyFont="1" applyFill="1" applyBorder="1" applyAlignment="1" applyProtection="1">
      <alignment horizontal="center"/>
    </xf>
    <xf numFmtId="2" fontId="24" fillId="6" borderId="0" xfId="1" applyNumberFormat="1" applyFont="1" applyFill="1" applyBorder="1" applyAlignment="1" applyProtection="1">
      <alignment horizontal="center"/>
    </xf>
    <xf numFmtId="5" fontId="24" fillId="6" borderId="0" xfId="0" applyNumberFormat="1" applyFont="1" applyFill="1" applyBorder="1" applyAlignment="1" applyProtection="1">
      <alignment horizontal="center"/>
    </xf>
    <xf numFmtId="0" fontId="22" fillId="0" borderId="0" xfId="0" applyFont="1" applyBorder="1" applyProtection="1"/>
    <xf numFmtId="169" fontId="29" fillId="7" borderId="1" xfId="0" applyNumberFormat="1" applyFont="1" applyFill="1" applyBorder="1" applyAlignment="1" applyProtection="1">
      <alignment horizontal="center"/>
    </xf>
    <xf numFmtId="166" fontId="29" fillId="7" borderId="1" xfId="0" applyNumberFormat="1" applyFont="1" applyFill="1" applyBorder="1" applyAlignment="1" applyProtection="1">
      <alignment horizontal="center"/>
    </xf>
    <xf numFmtId="0" fontId="25" fillId="0" borderId="0" xfId="0" applyFont="1" applyFill="1" applyAlignment="1" applyProtection="1">
      <alignment horizontal="right"/>
    </xf>
    <xf numFmtId="0" fontId="38" fillId="0" borderId="0" xfId="0" applyFont="1" applyProtection="1"/>
    <xf numFmtId="0" fontId="39" fillId="0" borderId="0" xfId="0" applyFont="1" applyAlignment="1" applyProtection="1">
      <alignment horizontal="center" vertical="center"/>
    </xf>
    <xf numFmtId="0" fontId="29" fillId="0" borderId="0" xfId="0" applyFont="1" applyBorder="1" applyAlignment="1" applyProtection="1">
      <alignment horizontal="center" vertical="center" wrapText="1"/>
    </xf>
    <xf numFmtId="0" fontId="41" fillId="0" borderId="0" xfId="0" applyFont="1" applyAlignment="1" applyProtection="1">
      <alignment horizontal="center" vertical="center"/>
    </xf>
    <xf numFmtId="0" fontId="43" fillId="0" borderId="0" xfId="0" applyFont="1" applyFill="1" applyProtection="1"/>
    <xf numFmtId="0" fontId="41" fillId="0" borderId="0" xfId="0" applyFont="1" applyAlignment="1" applyProtection="1">
      <alignment horizontal="left"/>
    </xf>
    <xf numFmtId="164" fontId="25" fillId="0" borderId="0" xfId="0" applyNumberFormat="1" applyFont="1" applyFill="1" applyAlignment="1" applyProtection="1">
      <alignment horizontal="right"/>
    </xf>
    <xf numFmtId="39" fontId="27" fillId="0" borderId="9" xfId="1" applyNumberFormat="1" applyFont="1" applyFill="1" applyBorder="1" applyAlignment="1" applyProtection="1">
      <alignment horizontal="center"/>
    </xf>
    <xf numFmtId="39" fontId="28" fillId="0" borderId="9" xfId="1" applyNumberFormat="1" applyFont="1" applyFill="1" applyBorder="1" applyAlignment="1" applyProtection="1">
      <alignment horizontal="center"/>
    </xf>
    <xf numFmtId="0" fontId="18" fillId="0" borderId="0" xfId="0" applyFont="1" applyProtection="1"/>
    <xf numFmtId="43" fontId="18" fillId="0" borderId="0" xfId="1" applyNumberFormat="1" applyFont="1" applyAlignment="1" applyProtection="1">
      <alignment horizontal="center"/>
    </xf>
    <xf numFmtId="0" fontId="18" fillId="0" borderId="0" xfId="0" applyFont="1" applyAlignment="1" applyProtection="1">
      <alignment horizontal="center"/>
    </xf>
    <xf numFmtId="0" fontId="0" fillId="0" borderId="0" xfId="0" applyAlignment="1" applyProtection="1">
      <alignment horizontal="center"/>
    </xf>
    <xf numFmtId="0" fontId="0" fillId="0" borderId="0" xfId="0" applyFill="1" applyAlignment="1" applyProtection="1">
      <alignment horizontal="center"/>
    </xf>
    <xf numFmtId="0" fontId="37" fillId="0" borderId="0" xfId="0" applyFont="1" applyAlignment="1" applyProtection="1"/>
    <xf numFmtId="0" fontId="6" fillId="0" borderId="0" xfId="0" applyFont="1" applyAlignment="1" applyProtection="1"/>
    <xf numFmtId="0" fontId="3" fillId="0" borderId="0" xfId="0" applyFont="1" applyFill="1" applyAlignment="1" applyProtection="1">
      <alignment horizontal="left"/>
    </xf>
    <xf numFmtId="0" fontId="3" fillId="0" borderId="0" xfId="0" applyFont="1" applyFill="1" applyAlignment="1" applyProtection="1">
      <alignment horizontal="center"/>
    </xf>
    <xf numFmtId="0" fontId="6" fillId="0" borderId="0" xfId="0" applyFont="1" applyFill="1" applyAlignment="1" applyProtection="1">
      <alignment horizontal="center"/>
    </xf>
    <xf numFmtId="0" fontId="33" fillId="0" borderId="0" xfId="0" applyFont="1" applyFill="1" applyAlignment="1" applyProtection="1">
      <alignment horizontal="center"/>
    </xf>
    <xf numFmtId="0" fontId="3" fillId="0" borderId="0" xfId="0" applyFont="1" applyAlignment="1" applyProtection="1">
      <alignment horizontal="center"/>
    </xf>
    <xf numFmtId="0" fontId="6" fillId="0" borderId="0" xfId="0" applyFont="1" applyAlignment="1" applyProtection="1">
      <alignment horizontal="center"/>
    </xf>
    <xf numFmtId="0" fontId="30" fillId="0" borderId="0" xfId="0" applyFont="1" applyFill="1" applyAlignment="1" applyProtection="1">
      <alignment horizontal="left" wrapText="1"/>
    </xf>
    <xf numFmtId="0" fontId="20" fillId="0" borderId="0" xfId="0" applyFont="1" applyFill="1" applyAlignment="1" applyProtection="1">
      <alignment horizontal="left" wrapText="1"/>
    </xf>
    <xf numFmtId="0" fontId="2" fillId="0" borderId="0" xfId="0" applyFont="1" applyProtection="1"/>
    <xf numFmtId="0" fontId="25" fillId="0" borderId="0" xfId="0" applyFont="1" applyBorder="1" applyProtection="1"/>
    <xf numFmtId="0" fontId="3" fillId="0" borderId="0" xfId="0" applyFont="1" applyProtection="1"/>
    <xf numFmtId="43" fontId="26" fillId="0" borderId="0" xfId="1" applyNumberFormat="1" applyFont="1" applyFill="1" applyBorder="1" applyAlignment="1" applyProtection="1">
      <alignment horizontal="center"/>
    </xf>
    <xf numFmtId="5" fontId="26" fillId="0" borderId="0" xfId="0" applyNumberFormat="1" applyFont="1" applyBorder="1" applyAlignment="1" applyProtection="1">
      <alignment horizontal="center"/>
    </xf>
    <xf numFmtId="5" fontId="26" fillId="0" borderId="0" xfId="0" applyNumberFormat="1" applyFont="1" applyFill="1" applyBorder="1" applyAlignment="1" applyProtection="1">
      <alignment horizontal="center"/>
    </xf>
    <xf numFmtId="0" fontId="53" fillId="0" borderId="0" xfId="0" applyFont="1" applyFill="1" applyAlignment="1" applyProtection="1">
      <alignment vertical="top" wrapText="1"/>
    </xf>
    <xf numFmtId="43" fontId="26" fillId="0" borderId="0" xfId="1" applyNumberFormat="1" applyFont="1" applyFill="1" applyBorder="1" applyAlignment="1" applyProtection="1">
      <alignment horizontal="center" vertical="center"/>
    </xf>
    <xf numFmtId="43" fontId="26" fillId="0" borderId="0" xfId="1" applyNumberFormat="1" applyFont="1" applyBorder="1" applyAlignment="1" applyProtection="1">
      <alignment horizontal="center" vertical="center"/>
    </xf>
    <xf numFmtId="0" fontId="26" fillId="0" borderId="0" xfId="0" applyFont="1" applyBorder="1" applyAlignment="1" applyProtection="1">
      <alignment horizontal="center" vertical="center"/>
    </xf>
    <xf numFmtId="5" fontId="26" fillId="0" borderId="0" xfId="0" applyNumberFormat="1" applyFont="1" applyFill="1" applyBorder="1" applyAlignment="1" applyProtection="1">
      <alignment horizontal="center" vertical="center"/>
    </xf>
    <xf numFmtId="0" fontId="25" fillId="0" borderId="0" xfId="0" applyFont="1" applyBorder="1" applyAlignment="1" applyProtection="1">
      <alignment vertical="center"/>
    </xf>
    <xf numFmtId="167" fontId="1" fillId="0" borderId="0" xfId="1" applyNumberFormat="1" applyFont="1" applyFill="1" applyBorder="1" applyAlignment="1" applyProtection="1">
      <alignment horizontal="center"/>
    </xf>
    <xf numFmtId="0" fontId="0" fillId="0" borderId="0" xfId="0" applyBorder="1" applyAlignment="1" applyProtection="1">
      <alignment horizontal="center"/>
    </xf>
    <xf numFmtId="0" fontId="0" fillId="0" borderId="0" xfId="0" applyFill="1" applyBorder="1" applyProtection="1"/>
    <xf numFmtId="43" fontId="11" fillId="0" borderId="0" xfId="1" applyNumberFormat="1" applyFont="1" applyFill="1" applyBorder="1" applyAlignment="1" applyProtection="1">
      <alignment horizontal="center" wrapText="1"/>
    </xf>
    <xf numFmtId="0" fontId="23" fillId="0" borderId="0" xfId="0" applyFont="1" applyAlignment="1" applyProtection="1"/>
    <xf numFmtId="165" fontId="25" fillId="0" borderId="9" xfId="2" applyNumberFormat="1" applyFont="1" applyFill="1" applyBorder="1" applyProtection="1"/>
    <xf numFmtId="0" fontId="23" fillId="0" borderId="0" xfId="0" applyFont="1" applyProtection="1"/>
    <xf numFmtId="0" fontId="29" fillId="7" borderId="0" xfId="0" applyFont="1" applyFill="1" applyAlignment="1" applyProtection="1">
      <alignment horizontal="right"/>
    </xf>
    <xf numFmtId="167" fontId="25" fillId="7" borderId="0" xfId="1" applyNumberFormat="1" applyFont="1" applyFill="1" applyBorder="1" applyAlignment="1" applyProtection="1">
      <alignment horizontal="center"/>
    </xf>
    <xf numFmtId="168" fontId="25" fillId="7" borderId="0" xfId="0" applyNumberFormat="1" applyFont="1" applyFill="1" applyBorder="1" applyAlignment="1" applyProtection="1">
      <alignment horizontal="center"/>
    </xf>
    <xf numFmtId="168" fontId="25" fillId="7" borderId="0" xfId="0" applyNumberFormat="1" applyFont="1" applyFill="1" applyBorder="1" applyAlignment="1" applyProtection="1"/>
    <xf numFmtId="0" fontId="21" fillId="4" borderId="0" xfId="0" applyFont="1" applyFill="1" applyProtection="1"/>
    <xf numFmtId="167" fontId="25" fillId="0" borderId="0" xfId="1" applyNumberFormat="1" applyFont="1" applyFill="1" applyBorder="1" applyAlignment="1" applyProtection="1">
      <alignment horizontal="center"/>
    </xf>
    <xf numFmtId="168" fontId="25" fillId="0" borderId="0" xfId="0" applyNumberFormat="1" applyFont="1" applyFill="1" applyBorder="1" applyAlignment="1" applyProtection="1">
      <alignment horizontal="right"/>
    </xf>
    <xf numFmtId="168" fontId="25" fillId="0" borderId="0" xfId="0" applyNumberFormat="1" applyFont="1" applyFill="1" applyBorder="1" applyAlignment="1" applyProtection="1"/>
    <xf numFmtId="0" fontId="25" fillId="0" borderId="0" xfId="0" applyNumberFormat="1" applyFont="1" applyFill="1" applyBorder="1" applyProtection="1"/>
    <xf numFmtId="167" fontId="34" fillId="8" borderId="5" xfId="1" applyNumberFormat="1" applyFont="1" applyFill="1" applyBorder="1" applyAlignment="1" applyProtection="1">
      <alignment horizontal="center"/>
    </xf>
    <xf numFmtId="167" fontId="34" fillId="8" borderId="6" xfId="1" applyNumberFormat="1" applyFont="1" applyFill="1" applyBorder="1" applyAlignment="1" applyProtection="1">
      <alignment horizontal="center"/>
    </xf>
    <xf numFmtId="167" fontId="34" fillId="8" borderId="7" xfId="1" applyNumberFormat="1" applyFont="1" applyFill="1" applyBorder="1" applyAlignment="1" applyProtection="1">
      <alignment horizontal="center"/>
    </xf>
    <xf numFmtId="166" fontId="25" fillId="0" borderId="0" xfId="1" applyNumberFormat="1" applyFont="1" applyFill="1" applyBorder="1" applyAlignment="1" applyProtection="1">
      <alignment horizontal="center"/>
    </xf>
    <xf numFmtId="0" fontId="23" fillId="0" borderId="0" xfId="0" applyFont="1" applyAlignment="1" applyProtection="1">
      <alignment horizontal="left"/>
    </xf>
    <xf numFmtId="0" fontId="25" fillId="0" borderId="9" xfId="0" applyFont="1" applyFill="1" applyBorder="1" applyProtection="1"/>
    <xf numFmtId="0" fontId="27" fillId="0" borderId="0" xfId="0" applyFont="1" applyBorder="1" applyAlignment="1" applyProtection="1">
      <alignment horizontal="center"/>
    </xf>
    <xf numFmtId="0" fontId="2" fillId="0" borderId="0" xfId="0" applyFont="1" applyAlignment="1" applyProtection="1">
      <alignment horizontal="center"/>
    </xf>
    <xf numFmtId="0" fontId="23" fillId="0" borderId="0" xfId="0" applyFont="1" applyBorder="1" applyProtection="1"/>
    <xf numFmtId="167" fontId="27" fillId="8" borderId="7" xfId="1" applyNumberFormat="1" applyFont="1" applyFill="1" applyBorder="1" applyAlignment="1" applyProtection="1">
      <alignment horizontal="center"/>
    </xf>
    <xf numFmtId="166" fontId="25" fillId="7" borderId="0" xfId="1" applyNumberFormat="1" applyFont="1" applyFill="1" applyBorder="1" applyAlignment="1" applyProtection="1">
      <alignment horizontal="center"/>
    </xf>
    <xf numFmtId="0" fontId="29" fillId="0" borderId="0" xfId="0" applyFont="1" applyAlignment="1" applyProtection="1">
      <alignment horizontal="left"/>
    </xf>
    <xf numFmtId="168" fontId="25" fillId="0" borderId="0" xfId="1" applyNumberFormat="1" applyFont="1" applyFill="1" applyBorder="1" applyAlignment="1" applyProtection="1">
      <alignment horizontal="right"/>
    </xf>
    <xf numFmtId="167" fontId="27" fillId="8" borderId="10" xfId="1" applyNumberFormat="1" applyFont="1" applyFill="1" applyBorder="1" applyAlignment="1" applyProtection="1">
      <alignment horizontal="center"/>
    </xf>
    <xf numFmtId="167" fontId="27" fillId="8" borderId="11" xfId="1" applyNumberFormat="1" applyFont="1" applyFill="1" applyBorder="1" applyAlignment="1" applyProtection="1">
      <alignment horizontal="center"/>
    </xf>
    <xf numFmtId="167" fontId="27" fillId="8" borderId="12" xfId="1" applyNumberFormat="1" applyFont="1" applyFill="1" applyBorder="1" applyAlignment="1" applyProtection="1">
      <alignment horizontal="center"/>
    </xf>
    <xf numFmtId="167" fontId="27" fillId="8" borderId="2" xfId="1" applyNumberFormat="1" applyFont="1" applyFill="1" applyBorder="1" applyAlignment="1" applyProtection="1">
      <alignment horizontal="center"/>
    </xf>
    <xf numFmtId="167" fontId="27" fillId="8" borderId="13" xfId="1" applyNumberFormat="1" applyFont="1" applyFill="1" applyBorder="1" applyAlignment="1" applyProtection="1">
      <alignment horizontal="center"/>
    </xf>
    <xf numFmtId="167" fontId="27" fillId="8" borderId="3" xfId="1" applyNumberFormat="1" applyFont="1" applyFill="1" applyBorder="1" applyAlignment="1" applyProtection="1">
      <alignment horizontal="center"/>
    </xf>
    <xf numFmtId="168" fontId="25" fillId="7" borderId="0" xfId="0" applyNumberFormat="1" applyFont="1" applyFill="1" applyBorder="1" applyAlignment="1" applyProtection="1">
      <alignment horizontal="right"/>
    </xf>
    <xf numFmtId="166" fontId="1" fillId="0" borderId="0" xfId="1" applyNumberFormat="1" applyFill="1" applyBorder="1" applyAlignment="1" applyProtection="1">
      <alignment horizontal="center"/>
    </xf>
    <xf numFmtId="168" fontId="0" fillId="0" borderId="0" xfId="0" applyNumberFormat="1" applyFill="1" applyBorder="1" applyAlignment="1" applyProtection="1">
      <alignment horizontal="right"/>
    </xf>
    <xf numFmtId="168" fontId="4" fillId="0" borderId="0" xfId="0" applyNumberFormat="1" applyFont="1" applyFill="1" applyBorder="1" applyAlignment="1" applyProtection="1"/>
    <xf numFmtId="0" fontId="0" fillId="0" borderId="0" xfId="0" applyNumberFormat="1" applyFill="1" applyBorder="1" applyProtection="1"/>
    <xf numFmtId="0" fontId="2" fillId="0" borderId="0" xfId="0" applyFont="1" applyAlignment="1" applyProtection="1">
      <alignment horizontal="left" indent="1"/>
    </xf>
    <xf numFmtId="3" fontId="0" fillId="0" borderId="0" xfId="0" applyNumberFormat="1" applyFill="1" applyBorder="1" applyAlignment="1" applyProtection="1">
      <alignment horizontal="right"/>
    </xf>
    <xf numFmtId="3" fontId="4" fillId="0" borderId="0" xfId="0" applyNumberFormat="1" applyFont="1" applyFill="1" applyBorder="1" applyAlignment="1" applyProtection="1"/>
    <xf numFmtId="0" fontId="35" fillId="7" borderId="0" xfId="0" applyFont="1" applyFill="1" applyAlignment="1" applyProtection="1">
      <alignment horizontal="right"/>
    </xf>
    <xf numFmtId="167" fontId="2" fillId="7" borderId="0" xfId="1" applyNumberFormat="1" applyFont="1" applyFill="1" applyBorder="1" applyAlignment="1" applyProtection="1">
      <alignment horizontal="center"/>
    </xf>
    <xf numFmtId="0" fontId="2" fillId="0" borderId="0" xfId="0" applyFont="1" applyFill="1" applyBorder="1" applyProtection="1"/>
    <xf numFmtId="0" fontId="2" fillId="0" borderId="0" xfId="0" applyFont="1" applyBorder="1" applyProtection="1"/>
    <xf numFmtId="0" fontId="2" fillId="0" borderId="1" xfId="0" applyFont="1" applyBorder="1" applyProtection="1"/>
    <xf numFmtId="0" fontId="2" fillId="0" borderId="0" xfId="0" applyFont="1" applyBorder="1" applyAlignment="1" applyProtection="1">
      <alignment horizontal="left" indent="1"/>
    </xf>
    <xf numFmtId="166" fontId="2" fillId="2" borderId="0" xfId="1" applyNumberFormat="1" applyFont="1" applyFill="1" applyBorder="1" applyAlignment="1" applyProtection="1">
      <alignment horizontal="center"/>
    </xf>
    <xf numFmtId="165" fontId="4" fillId="0" borderId="0" xfId="2" applyNumberFormat="1" applyFont="1" applyBorder="1" applyAlignment="1" applyProtection="1">
      <alignment horizontal="right"/>
    </xf>
    <xf numFmtId="165" fontId="4" fillId="3" borderId="0" xfId="2" applyNumberFormat="1" applyFont="1" applyFill="1" applyBorder="1" applyAlignment="1" applyProtection="1">
      <alignment horizontal="right"/>
    </xf>
    <xf numFmtId="165" fontId="4" fillId="3" borderId="0" xfId="2" applyNumberFormat="1" applyFont="1" applyFill="1" applyBorder="1" applyAlignment="1" applyProtection="1"/>
    <xf numFmtId="43" fontId="5" fillId="0" borderId="0" xfId="1" applyNumberFormat="1" applyFont="1" applyBorder="1" applyAlignment="1" applyProtection="1">
      <alignment horizontal="center"/>
    </xf>
    <xf numFmtId="164" fontId="5" fillId="0" borderId="0" xfId="1" applyNumberFormat="1" applyFont="1" applyBorder="1" applyAlignment="1" applyProtection="1">
      <alignment horizontal="right"/>
    </xf>
    <xf numFmtId="164" fontId="5" fillId="0" borderId="0" xfId="0" applyNumberFormat="1" applyFont="1" applyFill="1" applyBorder="1" applyAlignment="1" applyProtection="1">
      <alignment horizontal="center"/>
    </xf>
    <xf numFmtId="0" fontId="25" fillId="0" borderId="0" xfId="0" applyFont="1" applyProtection="1"/>
    <xf numFmtId="0" fontId="4" fillId="0" borderId="0" xfId="0" applyFont="1" applyProtection="1"/>
    <xf numFmtId="5" fontId="0" fillId="0" borderId="0" xfId="0" applyNumberFormat="1" applyFill="1" applyBorder="1" applyAlignment="1" applyProtection="1">
      <alignment horizontal="right"/>
    </xf>
    <xf numFmtId="43" fontId="1" fillId="0" borderId="0" xfId="1" applyNumberFormat="1" applyAlignment="1" applyProtection="1">
      <alignment horizontal="center"/>
    </xf>
    <xf numFmtId="0" fontId="19" fillId="0" borderId="0" xfId="0" applyFont="1" applyProtection="1"/>
    <xf numFmtId="0" fontId="4" fillId="0" borderId="0" xfId="0" applyFont="1" applyFill="1" applyAlignment="1" applyProtection="1">
      <alignment vertical="top"/>
    </xf>
    <xf numFmtId="1" fontId="4" fillId="0" borderId="0" xfId="0" applyNumberFormat="1" applyFont="1" applyBorder="1" applyAlignment="1" applyProtection="1">
      <alignment horizontal="center" vertical="center"/>
    </xf>
    <xf numFmtId="0" fontId="4" fillId="0" borderId="0" xfId="0" applyFont="1" applyFill="1" applyProtection="1"/>
    <xf numFmtId="0" fontId="2" fillId="0" borderId="0" xfId="0" applyFont="1" applyFill="1" applyAlignment="1" applyProtection="1">
      <alignment horizontal="right"/>
    </xf>
    <xf numFmtId="2" fontId="0" fillId="0" borderId="0" xfId="1" applyNumberFormat="1" applyFont="1" applyFill="1" applyBorder="1" applyAlignment="1" applyProtection="1">
      <alignment horizontal="center"/>
    </xf>
    <xf numFmtId="0" fontId="2" fillId="0" borderId="0" xfId="0" applyFont="1" applyFill="1" applyAlignment="1" applyProtection="1">
      <alignment horizontal="left"/>
    </xf>
    <xf numFmtId="0" fontId="0" fillId="0" borderId="0" xfId="0" applyAlignment="1" applyProtection="1">
      <alignment horizontal="center" vertical="center"/>
    </xf>
    <xf numFmtId="0" fontId="13" fillId="0" borderId="0" xfId="0" applyFont="1" applyFill="1" applyBorder="1" applyProtection="1"/>
    <xf numFmtId="0" fontId="14" fillId="0" borderId="0" xfId="0" applyFont="1" applyFill="1" applyBorder="1" applyProtection="1"/>
    <xf numFmtId="0" fontId="15" fillId="0" borderId="0" xfId="0" applyFont="1" applyFill="1" applyBorder="1" applyProtection="1"/>
    <xf numFmtId="0" fontId="9" fillId="0" borderId="0" xfId="0" applyFont="1" applyBorder="1" applyAlignment="1" applyProtection="1">
      <alignment horizontal="center"/>
    </xf>
    <xf numFmtId="0" fontId="8" fillId="0" borderId="0" xfId="0" applyFont="1" applyBorder="1" applyProtection="1"/>
    <xf numFmtId="0" fontId="1" fillId="0" borderId="0" xfId="0" applyFont="1" applyAlignment="1" applyProtection="1">
      <alignment horizontal="center"/>
    </xf>
    <xf numFmtId="0" fontId="9" fillId="0" borderId="0" xfId="0" applyFont="1" applyBorder="1" applyProtection="1"/>
    <xf numFmtId="0" fontId="10" fillId="0" borderId="0" xfId="0" applyFont="1" applyBorder="1" applyAlignment="1" applyProtection="1">
      <alignment horizontal="left" indent="2"/>
    </xf>
    <xf numFmtId="0" fontId="16" fillId="0" borderId="0" xfId="0" applyFont="1" applyFill="1" applyBorder="1" applyProtection="1"/>
    <xf numFmtId="0" fontId="9" fillId="0" borderId="0" xfId="0" applyFont="1" applyBorder="1" applyAlignment="1" applyProtection="1">
      <alignment horizontal="left" indent="2"/>
    </xf>
    <xf numFmtId="168" fontId="9" fillId="0" borderId="1" xfId="2" applyNumberFormat="1" applyFont="1" applyBorder="1" applyAlignment="1" applyProtection="1">
      <alignment horizontal="right"/>
    </xf>
    <xf numFmtId="165" fontId="10" fillId="0" borderId="0" xfId="2" applyNumberFormat="1" applyFont="1" applyBorder="1" applyAlignment="1" applyProtection="1">
      <alignment horizontal="right"/>
    </xf>
    <xf numFmtId="0" fontId="7" fillId="0" borderId="0" xfId="0" applyFont="1" applyBorder="1" applyAlignment="1" applyProtection="1">
      <alignment horizontal="left" indent="4"/>
    </xf>
    <xf numFmtId="168" fontId="10" fillId="0" borderId="8" xfId="2" applyNumberFormat="1" applyFont="1" applyBorder="1" applyAlignment="1" applyProtection="1">
      <alignment horizontal="right"/>
    </xf>
    <xf numFmtId="168" fontId="9" fillId="0" borderId="0" xfId="2" applyNumberFormat="1" applyFont="1" applyBorder="1" applyAlignment="1" applyProtection="1">
      <alignment horizontal="right"/>
    </xf>
    <xf numFmtId="0" fontId="9" fillId="0" borderId="1" xfId="0" applyFont="1" applyBorder="1" applyAlignment="1" applyProtection="1">
      <alignment horizontal="left" indent="2"/>
    </xf>
    <xf numFmtId="0" fontId="7" fillId="0" borderId="0" xfId="0" applyFont="1" applyBorder="1" applyAlignment="1" applyProtection="1">
      <alignment horizontal="left" indent="2"/>
    </xf>
    <xf numFmtId="0" fontId="10" fillId="0" borderId="0" xfId="0" applyFont="1" applyBorder="1" applyProtection="1"/>
    <xf numFmtId="0" fontId="10" fillId="0" borderId="0" xfId="0" applyFont="1" applyBorder="1" applyAlignment="1" applyProtection="1">
      <alignment horizontal="left" indent="4"/>
    </xf>
    <xf numFmtId="2" fontId="10" fillId="0" borderId="0" xfId="0" applyNumberFormat="1" applyFont="1" applyBorder="1" applyAlignment="1" applyProtection="1">
      <alignment horizontal="right"/>
    </xf>
    <xf numFmtId="0" fontId="9" fillId="0" borderId="0" xfId="0" applyFont="1" applyBorder="1" applyAlignment="1" applyProtection="1">
      <alignment horizontal="left" indent="4"/>
    </xf>
    <xf numFmtId="2" fontId="10" fillId="0" borderId="4" xfId="0" applyNumberFormat="1" applyFont="1" applyBorder="1" applyAlignment="1" applyProtection="1">
      <alignment horizontal="right"/>
    </xf>
    <xf numFmtId="0" fontId="3" fillId="5" borderId="0" xfId="0" applyFont="1" applyFill="1" applyAlignment="1" applyProtection="1">
      <alignment horizontal="center"/>
      <protection locked="0"/>
    </xf>
    <xf numFmtId="168" fontId="0" fillId="0" borderId="0" xfId="0" applyNumberFormat="1" applyFill="1" applyBorder="1" applyProtection="1"/>
    <xf numFmtId="168" fontId="35" fillId="7" borderId="0" xfId="0" applyNumberFormat="1" applyFont="1" applyFill="1" applyBorder="1" applyAlignment="1" applyProtection="1">
      <alignment horizontal="center"/>
    </xf>
    <xf numFmtId="0" fontId="2" fillId="0" borderId="0" xfId="0" applyFont="1" applyAlignment="1">
      <alignment horizontal="center"/>
    </xf>
    <xf numFmtId="0" fontId="59" fillId="0" borderId="0" xfId="0" applyFont="1" applyFill="1" applyAlignment="1">
      <alignment horizontal="left"/>
    </xf>
    <xf numFmtId="0" fontId="57" fillId="0" borderId="0" xfId="0" applyFont="1" applyBorder="1" applyAlignment="1" applyProtection="1">
      <alignment horizontal="center" vertical="center" wrapText="1"/>
    </xf>
    <xf numFmtId="0" fontId="58" fillId="0" borderId="0" xfId="0" applyFont="1" applyBorder="1" applyAlignment="1" applyProtection="1">
      <alignment horizontal="center" vertical="center"/>
    </xf>
    <xf numFmtId="0" fontId="27" fillId="0" borderId="9" xfId="0" applyFont="1" applyBorder="1" applyAlignment="1" applyProtection="1">
      <protection locked="0"/>
    </xf>
    <xf numFmtId="168" fontId="25" fillId="0" borderId="9" xfId="0" applyNumberFormat="1" applyFont="1" applyFill="1" applyBorder="1" applyAlignment="1" applyProtection="1">
      <alignment horizontal="right"/>
      <protection locked="0"/>
    </xf>
    <xf numFmtId="165" fontId="0" fillId="0" borderId="0" xfId="2" applyNumberFormat="1" applyFont="1" applyFill="1" applyProtection="1">
      <protection locked="0"/>
    </xf>
    <xf numFmtId="10" fontId="0" fillId="0" borderId="0" xfId="7" applyNumberFormat="1" applyFont="1" applyBorder="1" applyProtection="1"/>
    <xf numFmtId="171" fontId="10" fillId="0" borderId="0" xfId="2" applyNumberFormat="1" applyFont="1" applyBorder="1" applyAlignment="1" applyProtection="1">
      <alignment horizontal="right"/>
    </xf>
    <xf numFmtId="0" fontId="11" fillId="0" borderId="0" xfId="0" applyFont="1" applyBorder="1" applyAlignment="1" applyProtection="1">
      <alignment horizontal="center"/>
    </xf>
    <xf numFmtId="0" fontId="63" fillId="0" borderId="0" xfId="0" applyFont="1" applyFill="1" applyAlignment="1" applyProtection="1">
      <alignment vertical="center"/>
    </xf>
    <xf numFmtId="172" fontId="0" fillId="0" borderId="0" xfId="7" applyNumberFormat="1" applyFont="1" applyProtection="1">
      <protection locked="0"/>
    </xf>
    <xf numFmtId="44" fontId="0" fillId="0" borderId="0" xfId="2" applyFont="1" applyProtection="1">
      <protection locked="0"/>
    </xf>
    <xf numFmtId="0" fontId="0" fillId="0" borderId="0" xfId="0" applyFill="1" applyBorder="1" applyAlignment="1" applyProtection="1"/>
    <xf numFmtId="0" fontId="32" fillId="0" borderId="0" xfId="0" applyFont="1" applyFill="1" applyAlignment="1" applyProtection="1">
      <alignment horizontal="center" vertical="center"/>
    </xf>
    <xf numFmtId="0" fontId="60" fillId="10" borderId="0" xfId="0" applyFont="1" applyFill="1" applyAlignment="1" applyProtection="1">
      <alignment horizontal="center"/>
    </xf>
    <xf numFmtId="0" fontId="35" fillId="7" borderId="0" xfId="0" applyFont="1" applyFill="1" applyAlignment="1" applyProtection="1">
      <alignment horizontal="center"/>
      <protection locked="0"/>
    </xf>
    <xf numFmtId="0" fontId="63" fillId="0" borderId="0" xfId="0" applyFont="1" applyFill="1" applyAlignment="1" applyProtection="1">
      <alignment horizontal="center" vertical="center"/>
    </xf>
    <xf numFmtId="0" fontId="35" fillId="9" borderId="0" xfId="0" applyFont="1" applyFill="1" applyAlignment="1" applyProtection="1">
      <alignment horizontal="center"/>
    </xf>
    <xf numFmtId="0" fontId="23" fillId="0" borderId="0" xfId="0" applyFont="1" applyBorder="1" applyAlignment="1" applyProtection="1">
      <alignment horizontal="left" vertical="top"/>
    </xf>
    <xf numFmtId="0" fontId="17" fillId="0" borderId="0" xfId="0" applyFont="1" applyAlignment="1" applyProtection="1">
      <alignment horizontal="left"/>
    </xf>
    <xf numFmtId="0" fontId="56" fillId="7" borderId="0" xfId="0" applyFont="1" applyFill="1" applyAlignment="1" applyProtection="1">
      <alignment horizontal="center" vertical="center"/>
      <protection locked="0"/>
    </xf>
    <xf numFmtId="0" fontId="37" fillId="0" borderId="0" xfId="0" applyFont="1" applyAlignment="1" applyProtection="1">
      <alignment horizontal="center"/>
    </xf>
    <xf numFmtId="0" fontId="3" fillId="9" borderId="0" xfId="0" applyFont="1" applyFill="1" applyAlignment="1" applyProtection="1">
      <alignment horizontal="center"/>
    </xf>
    <xf numFmtId="0" fontId="1" fillId="0" borderId="0" xfId="0" applyFont="1" applyAlignment="1" applyProtection="1">
      <alignment horizontal="center"/>
    </xf>
    <xf numFmtId="0" fontId="0" fillId="0" borderId="0" xfId="0" applyAlignment="1" applyProtection="1">
      <alignment horizontal="center"/>
    </xf>
    <xf numFmtId="0" fontId="1" fillId="0" borderId="0" xfId="0" applyFont="1" applyFill="1" applyAlignment="1" applyProtection="1">
      <alignment horizontal="center"/>
    </xf>
    <xf numFmtId="0" fontId="2" fillId="0" borderId="0" xfId="0" applyFont="1" applyBorder="1" applyAlignment="1" applyProtection="1">
      <alignment wrapText="1"/>
    </xf>
    <xf numFmtId="0" fontId="11" fillId="0" borderId="0" xfId="0" applyFont="1" applyBorder="1" applyAlignment="1" applyProtection="1">
      <alignment horizontal="center"/>
    </xf>
    <xf numFmtId="0" fontId="0" fillId="0" borderId="0" xfId="0" applyFill="1" applyAlignment="1" applyProtection="1">
      <alignment horizontal="center"/>
    </xf>
    <xf numFmtId="0" fontId="38" fillId="0" borderId="0" xfId="0" applyFont="1" applyAlignment="1">
      <alignment horizontal="left" wrapText="1"/>
    </xf>
  </cellXfs>
  <cellStyles count="8">
    <cellStyle name="Comma" xfId="1" builtinId="3"/>
    <cellStyle name="Comma 2" xfId="4"/>
    <cellStyle name="Comma 2 2" xfId="6"/>
    <cellStyle name="Currency" xfId="2" builtinId="4"/>
    <cellStyle name="Normal" xfId="0" builtinId="0"/>
    <cellStyle name="Normal 2" xfId="3"/>
    <cellStyle name="Normal 2 2" xfId="5"/>
    <cellStyle name="Percent" xfId="7" builtinId="5"/>
  </cellStyles>
  <dxfs count="2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00"/>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4000500</xdr:colOff>
      <xdr:row>20</xdr:row>
      <xdr:rowOff>85725</xdr:rowOff>
    </xdr:from>
    <xdr:to>
      <xdr:col>1</xdr:col>
      <xdr:colOff>4876800</xdr:colOff>
      <xdr:row>20</xdr:row>
      <xdr:rowOff>207644</xdr:rowOff>
    </xdr:to>
    <xdr:sp macro="" textlink="">
      <xdr:nvSpPr>
        <xdr:cNvPr id="2" name="Right Arrow 1"/>
        <xdr:cNvSpPr/>
      </xdr:nvSpPr>
      <xdr:spPr>
        <a:xfrm>
          <a:off x="4000500" y="1333500"/>
          <a:ext cx="876300" cy="121919"/>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4000500</xdr:colOff>
      <xdr:row>5</xdr:row>
      <xdr:rowOff>85725</xdr:rowOff>
    </xdr:from>
    <xdr:to>
      <xdr:col>0</xdr:col>
      <xdr:colOff>4876800</xdr:colOff>
      <xdr:row>5</xdr:row>
      <xdr:rowOff>207644</xdr:rowOff>
    </xdr:to>
    <xdr:sp macro="" textlink="">
      <xdr:nvSpPr>
        <xdr:cNvPr id="2" name="Right Arrow 1"/>
        <xdr:cNvSpPr/>
      </xdr:nvSpPr>
      <xdr:spPr>
        <a:xfrm>
          <a:off x="4000500" y="1333500"/>
          <a:ext cx="876300" cy="121919"/>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4000500</xdr:colOff>
      <xdr:row>11</xdr:row>
      <xdr:rowOff>85725</xdr:rowOff>
    </xdr:from>
    <xdr:to>
      <xdr:col>1</xdr:col>
      <xdr:colOff>4876800</xdr:colOff>
      <xdr:row>11</xdr:row>
      <xdr:rowOff>207644</xdr:rowOff>
    </xdr:to>
    <xdr:sp macro="" textlink="">
      <xdr:nvSpPr>
        <xdr:cNvPr id="2" name="Right Arrow 1"/>
        <xdr:cNvSpPr/>
      </xdr:nvSpPr>
      <xdr:spPr>
        <a:xfrm>
          <a:off x="4038600" y="1943100"/>
          <a:ext cx="0" cy="121919"/>
        </a:xfrm>
        <a:prstGeom prst="rightArrow">
          <a:avLst/>
        </a:prstGeom>
      </xdr:spPr>
      <xdr:style>
        <a:lnRef idx="1">
          <a:schemeClr val="accent1"/>
        </a:lnRef>
        <a:fillRef idx="3">
          <a:schemeClr val="accent1"/>
        </a:fillRef>
        <a:effectRef idx="2">
          <a:schemeClr val="accent1"/>
        </a:effectRef>
        <a:fontRef idx="minor">
          <a:schemeClr val="lt1"/>
        </a:fontRef>
      </xdr:style>
      <xdr:txBody>
        <a:bodyPr vertOverflow="clip" horzOverflow="clip" rtlCol="0" anchor="t"/>
        <a:lstStyle/>
        <a:p>
          <a:pPr algn="l"/>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76200</xdr:colOff>
      <xdr:row>1</xdr:row>
      <xdr:rowOff>95250</xdr:rowOff>
    </xdr:from>
    <xdr:to>
      <xdr:col>11</xdr:col>
      <xdr:colOff>171450</xdr:colOff>
      <xdr:row>47</xdr:row>
      <xdr:rowOff>142875</xdr:rowOff>
    </xdr:to>
    <xdr:sp macro="" textlink="">
      <xdr:nvSpPr>
        <xdr:cNvPr id="2" name="TextBox 1"/>
        <xdr:cNvSpPr txBox="1"/>
      </xdr:nvSpPr>
      <xdr:spPr>
        <a:xfrm>
          <a:off x="76200" y="876300"/>
          <a:ext cx="6800850" cy="7496175"/>
        </a:xfrm>
        <a:prstGeom prst="rect">
          <a:avLst/>
        </a:prstGeom>
        <a:solidFill>
          <a:schemeClr val="lt1"/>
        </a:solidFill>
        <a:ln w="1587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sqref="A1:A2"/>
    </sheetView>
  </sheetViews>
  <sheetFormatPr defaultRowHeight="12.75" x14ac:dyDescent="0.2"/>
  <sheetData>
    <row r="1" spans="1:1" x14ac:dyDescent="0.2">
      <c r="A1" s="205" t="s">
        <v>112</v>
      </c>
    </row>
    <row r="2" spans="1:1" x14ac:dyDescent="0.2">
      <c r="A2" s="205" t="s">
        <v>113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P32"/>
  <sheetViews>
    <sheetView tabSelected="1" zoomScaleNormal="100" workbookViewId="0">
      <selection activeCell="E37" sqref="E37"/>
    </sheetView>
  </sheetViews>
  <sheetFormatPr defaultColWidth="8.85546875" defaultRowHeight="12.75" x14ac:dyDescent="0.2"/>
  <cols>
    <col min="1" max="1" width="8.85546875" style="13"/>
    <col min="2" max="2" width="54.42578125" style="13" bestFit="1" customWidth="1"/>
    <col min="3" max="3" width="14.28515625" style="13" customWidth="1"/>
    <col min="4" max="4" width="13" style="13" customWidth="1"/>
    <col min="5" max="16" width="9.140625" style="16" customWidth="1"/>
    <col min="17" max="16384" width="8.85546875" style="13"/>
  </cols>
  <sheetData>
    <row r="1" spans="1:3" x14ac:dyDescent="0.2">
      <c r="B1" s="14" t="s">
        <v>91</v>
      </c>
    </row>
    <row r="2" spans="1:3" hidden="1" x14ac:dyDescent="0.2">
      <c r="B2" s="14"/>
      <c r="C2" s="15"/>
    </row>
    <row r="3" spans="1:3" hidden="1" x14ac:dyDescent="0.2">
      <c r="B3" s="14"/>
      <c r="C3" s="15"/>
    </row>
    <row r="4" spans="1:3" hidden="1" x14ac:dyDescent="0.2">
      <c r="B4" s="14"/>
      <c r="C4" s="15"/>
    </row>
    <row r="5" spans="1:3" ht="15.75" hidden="1" x14ac:dyDescent="0.25">
      <c r="A5" s="18" t="s">
        <v>101</v>
      </c>
      <c r="B5" s="14" t="s">
        <v>111</v>
      </c>
      <c r="C5" s="202" t="s">
        <v>112</v>
      </c>
    </row>
    <row r="6" spans="1:3" hidden="1" x14ac:dyDescent="0.2">
      <c r="B6" s="14"/>
      <c r="C6" s="15"/>
    </row>
    <row r="7" spans="1:3" hidden="1" x14ac:dyDescent="0.2">
      <c r="B7" s="14"/>
      <c r="C7" s="15"/>
    </row>
    <row r="8" spans="1:3" hidden="1" x14ac:dyDescent="0.2">
      <c r="B8" s="14"/>
      <c r="C8" s="15"/>
    </row>
    <row r="9" spans="1:3" hidden="1" x14ac:dyDescent="0.2">
      <c r="B9" s="14"/>
      <c r="C9" s="15"/>
    </row>
    <row r="10" spans="1:3" ht="9.75" hidden="1" customHeight="1" x14ac:dyDescent="0.2">
      <c r="B10" s="14"/>
      <c r="C10" s="15"/>
    </row>
    <row r="11" spans="1:3" hidden="1" x14ac:dyDescent="0.2">
      <c r="B11" s="14"/>
      <c r="C11" s="15"/>
    </row>
    <row r="12" spans="1:3" hidden="1" x14ac:dyDescent="0.2">
      <c r="B12" s="14"/>
      <c r="C12" s="15"/>
    </row>
    <row r="13" spans="1:3" ht="15.75" hidden="1" x14ac:dyDescent="0.2">
      <c r="A13" s="18" t="s">
        <v>102</v>
      </c>
      <c r="B13" s="14"/>
      <c r="C13" s="19" t="s">
        <v>96</v>
      </c>
    </row>
    <row r="14" spans="1:3" hidden="1" x14ac:dyDescent="0.2">
      <c r="B14" s="20" t="s">
        <v>107</v>
      </c>
      <c r="C14" s="211">
        <f>6227*(1.024^2)</f>
        <v>6529.4827519999999</v>
      </c>
    </row>
    <row r="15" spans="1:3" hidden="1" x14ac:dyDescent="0.2">
      <c r="B15" s="20" t="s">
        <v>108</v>
      </c>
      <c r="C15" s="211">
        <f>9873*(1.045^2)</f>
        <v>10781.562824999997</v>
      </c>
    </row>
    <row r="16" spans="1:3" hidden="1" x14ac:dyDescent="0.2">
      <c r="B16" s="20" t="s">
        <v>109</v>
      </c>
      <c r="C16" s="211">
        <f>21983*(1.05^2)</f>
        <v>24236.2575</v>
      </c>
    </row>
    <row r="17" spans="1:16" hidden="1" x14ac:dyDescent="0.2">
      <c r="B17" s="20" t="s">
        <v>110</v>
      </c>
      <c r="C17" s="211">
        <f>21098*(1.05^2)</f>
        <v>23260.545000000002</v>
      </c>
    </row>
    <row r="18" spans="1:16" hidden="1" x14ac:dyDescent="0.2">
      <c r="B18" s="20"/>
    </row>
    <row r="19" spans="1:16" hidden="1" x14ac:dyDescent="0.2">
      <c r="B19" s="20"/>
    </row>
    <row r="20" spans="1:16" ht="15.75" x14ac:dyDescent="0.2">
      <c r="A20" s="18" t="s">
        <v>101</v>
      </c>
      <c r="B20" s="24"/>
      <c r="C20" s="219" t="s">
        <v>118</v>
      </c>
      <c r="D20" s="219"/>
    </row>
    <row r="21" spans="1:16" ht="30" x14ac:dyDescent="0.25">
      <c r="B21" s="25" t="s">
        <v>129</v>
      </c>
      <c r="C21" s="12" t="s">
        <v>122</v>
      </c>
      <c r="D21" s="12" t="s">
        <v>123</v>
      </c>
    </row>
    <row r="22" spans="1:16" x14ac:dyDescent="0.2">
      <c r="B22" s="13" t="s">
        <v>87</v>
      </c>
      <c r="C22" s="10"/>
      <c r="D22" s="10"/>
    </row>
    <row r="23" spans="1:16" x14ac:dyDescent="0.2">
      <c r="B23" s="13" t="s">
        <v>88</v>
      </c>
      <c r="C23" s="7"/>
      <c r="D23" s="10"/>
    </row>
    <row r="24" spans="1:16" x14ac:dyDescent="0.2">
      <c r="B24" s="20" t="s">
        <v>128</v>
      </c>
      <c r="C24" s="10"/>
      <c r="D24" s="10"/>
    </row>
    <row r="25" spans="1:16" x14ac:dyDescent="0.2">
      <c r="B25" s="13" t="s">
        <v>90</v>
      </c>
      <c r="C25" s="8"/>
      <c r="D25" s="8"/>
    </row>
    <row r="26" spans="1:16" ht="15.75" x14ac:dyDescent="0.2">
      <c r="B26" s="20" t="s">
        <v>15</v>
      </c>
      <c r="C26" s="2">
        <f>SUM(C22:C25)</f>
        <v>0</v>
      </c>
      <c r="D26" s="2">
        <f>SUM(D22:D25)</f>
        <v>0</v>
      </c>
    </row>
    <row r="30" spans="1:16" x14ac:dyDescent="0.2">
      <c r="D30" s="214"/>
    </row>
    <row r="31" spans="1:16" x14ac:dyDescent="0.2">
      <c r="B31" s="29"/>
      <c r="D31" s="29"/>
      <c r="E31" s="13"/>
      <c r="F31" s="13"/>
      <c r="G31" s="13"/>
      <c r="H31" s="13"/>
      <c r="I31" s="13"/>
      <c r="J31" s="13"/>
      <c r="K31" s="13"/>
      <c r="L31" s="13"/>
      <c r="M31" s="13"/>
      <c r="N31" s="13"/>
      <c r="O31" s="13"/>
      <c r="P31" s="13"/>
    </row>
    <row r="32" spans="1:16" x14ac:dyDescent="0.2">
      <c r="B32" s="16"/>
      <c r="D32" s="16"/>
      <c r="E32" s="13"/>
      <c r="F32" s="13"/>
      <c r="G32" s="13"/>
      <c r="H32" s="13"/>
      <c r="I32" s="13"/>
      <c r="J32" s="13"/>
      <c r="K32" s="13"/>
      <c r="L32" s="13"/>
      <c r="M32" s="13"/>
      <c r="N32" s="13"/>
      <c r="O32" s="13"/>
      <c r="P32" s="13"/>
    </row>
  </sheetData>
  <sheetProtection algorithmName="SHA-512" hashValue="KsSZQnFogUaG2crnLcv0+dWeFXtMmmdWQIlAzXhpNs6Wfk+I9ZmKYX1egz01SsoWrt4SBOg5xy0h2hpHf542Zg==" saltValue="F59kB1GPXA5C31kw6zpUIA==" spinCount="100000" sheet="1" objects="1" scenarios="1"/>
  <mergeCells count="1">
    <mergeCell ref="C20:D20"/>
  </mergeCells>
  <pageMargins left="0.75" right="0.75" top="1" bottom="1" header="0.5" footer="0.5"/>
  <pageSetup scale="96" orientation="landscape" r:id="rId1"/>
  <headerFooter alignWithMargins="0">
    <oddFooter>&amp;L&amp;A&amp;RJanuary 10, 2014
the Budget Office</odd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'Drop Down Box '!$A$1:$A$2</xm:f>
          </x14:formula1>
          <xm:sqref>C5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sheetPr>
  <dimension ref="A1:R87"/>
  <sheetViews>
    <sheetView zoomScaleNormal="100" workbookViewId="0">
      <pane xSplit="2" ySplit="6" topLeftCell="C7" activePane="bottomRight" state="frozen"/>
      <selection pane="topRight" activeCell="C1" sqref="C1"/>
      <selection pane="bottomLeft" activeCell="A7" sqref="A7"/>
      <selection pane="bottomRight" activeCell="S13" sqref="S13"/>
    </sheetView>
  </sheetViews>
  <sheetFormatPr defaultColWidth="9.140625" defaultRowHeight="12.75" x14ac:dyDescent="0.2"/>
  <cols>
    <col min="1" max="1" width="34.85546875" style="1" customWidth="1"/>
    <col min="2" max="2" width="22.85546875" style="1" customWidth="1"/>
    <col min="3" max="3" width="12.42578125" style="1" customWidth="1"/>
    <col min="4" max="4" width="11.140625" style="1" customWidth="1"/>
    <col min="5" max="5" width="10.7109375" style="1" customWidth="1"/>
    <col min="6" max="6" width="12.140625" style="1" customWidth="1"/>
    <col min="7" max="7" width="10.28515625" style="1" customWidth="1"/>
    <col min="8" max="8" width="11.85546875" style="1" customWidth="1"/>
    <col min="9" max="9" width="2.5703125" style="1" customWidth="1"/>
    <col min="10" max="10" width="12.42578125" style="1" customWidth="1"/>
    <col min="11" max="11" width="11.140625" style="1" customWidth="1"/>
    <col min="12" max="12" width="10.7109375" style="1" customWidth="1"/>
    <col min="13" max="13" width="12" style="1" bestFit="1" customWidth="1"/>
    <col min="14" max="14" width="10.28515625" style="1" bestFit="1" customWidth="1"/>
    <col min="15" max="15" width="12" style="1" bestFit="1" customWidth="1"/>
    <col min="16" max="16" width="2.5703125" style="1" customWidth="1"/>
    <col min="17" max="17" width="9.140625" style="1"/>
    <col min="18" max="18" width="11.28515625" style="1" bestFit="1" customWidth="1"/>
    <col min="19" max="16384" width="9.140625" style="1"/>
  </cols>
  <sheetData>
    <row r="1" spans="1:18" ht="31.5" x14ac:dyDescent="0.5">
      <c r="A1" s="76" t="s">
        <v>69</v>
      </c>
      <c r="B1" s="13"/>
      <c r="C1" s="13"/>
      <c r="D1" s="13"/>
      <c r="E1" s="13"/>
      <c r="F1" s="13"/>
      <c r="G1" s="13"/>
      <c r="H1" s="13"/>
      <c r="I1" s="13"/>
      <c r="J1" s="220" t="s">
        <v>117</v>
      </c>
      <c r="K1" s="220"/>
      <c r="L1" s="220"/>
      <c r="M1" s="220"/>
      <c r="N1" s="220"/>
      <c r="O1" s="220"/>
      <c r="P1" s="220"/>
    </row>
    <row r="2" spans="1:18" ht="18.75" x14ac:dyDescent="0.3">
      <c r="A2" s="206" t="s">
        <v>127</v>
      </c>
      <c r="B2" s="13"/>
    </row>
    <row r="3" spans="1:18" ht="18.75" x14ac:dyDescent="0.3">
      <c r="A3" s="206" t="s">
        <v>114</v>
      </c>
      <c r="B3" s="13"/>
      <c r="C3" s="13"/>
      <c r="D3" s="13"/>
      <c r="E3" s="13"/>
      <c r="F3" s="13"/>
      <c r="G3" s="13"/>
      <c r="H3" s="13"/>
      <c r="I3" s="13"/>
      <c r="J3" s="13"/>
      <c r="K3" s="13"/>
      <c r="L3" s="13"/>
      <c r="M3" s="13"/>
      <c r="N3" s="13"/>
      <c r="O3" s="13"/>
    </row>
    <row r="4" spans="1:18" ht="15" x14ac:dyDescent="0.2">
      <c r="A4" s="13"/>
      <c r="B4" s="13"/>
      <c r="C4" s="222" t="s">
        <v>119</v>
      </c>
      <c r="D4" s="222"/>
      <c r="E4" s="222"/>
      <c r="F4" s="222"/>
      <c r="G4" s="222"/>
      <c r="H4" s="222"/>
      <c r="I4" s="13"/>
      <c r="J4" s="222" t="s">
        <v>120</v>
      </c>
      <c r="K4" s="222"/>
      <c r="L4" s="222"/>
      <c r="M4" s="222"/>
      <c r="N4" s="222"/>
      <c r="O4" s="222"/>
    </row>
    <row r="5" spans="1:18" ht="21" customHeight="1" x14ac:dyDescent="0.3">
      <c r="A5" s="13"/>
      <c r="B5" s="13"/>
      <c r="C5" s="223" t="str">
        <f>'STEP 1 Tuition and Enrollment '!C21</f>
        <v>FY2021-22</v>
      </c>
      <c r="D5" s="223"/>
      <c r="E5" s="223"/>
      <c r="F5" s="223"/>
      <c r="G5" s="223"/>
      <c r="H5" s="223"/>
      <c r="I5" s="13"/>
      <c r="J5" s="223" t="str">
        <f>'STEP 1 Tuition and Enrollment '!D21</f>
        <v>FY2022-23</v>
      </c>
      <c r="K5" s="223"/>
      <c r="L5" s="223"/>
      <c r="M5" s="223"/>
      <c r="N5" s="223"/>
      <c r="O5" s="223"/>
    </row>
    <row r="6" spans="1:18" ht="63.75" customHeight="1" x14ac:dyDescent="0.2">
      <c r="A6" s="77" t="s">
        <v>17</v>
      </c>
      <c r="B6" s="78" t="s">
        <v>65</v>
      </c>
      <c r="C6" s="207" t="s">
        <v>115</v>
      </c>
      <c r="D6" s="208" t="s">
        <v>32</v>
      </c>
      <c r="E6" s="208" t="s">
        <v>1</v>
      </c>
      <c r="F6" s="78" t="s">
        <v>64</v>
      </c>
      <c r="G6" s="79" t="s">
        <v>25</v>
      </c>
      <c r="H6" s="79" t="s">
        <v>19</v>
      </c>
      <c r="I6" s="13"/>
      <c r="J6" s="207" t="s">
        <v>66</v>
      </c>
      <c r="K6" s="208" t="s">
        <v>32</v>
      </c>
      <c r="L6" s="208" t="s">
        <v>1</v>
      </c>
      <c r="M6" s="78" t="s">
        <v>64</v>
      </c>
      <c r="N6" s="79" t="s">
        <v>25</v>
      </c>
      <c r="O6" s="79" t="s">
        <v>19</v>
      </c>
    </row>
    <row r="7" spans="1:18" ht="15.75" x14ac:dyDescent="0.25">
      <c r="A7" s="30" t="s">
        <v>42</v>
      </c>
      <c r="B7" s="6"/>
      <c r="C7" s="31"/>
      <c r="D7" s="32"/>
      <c r="E7" s="32"/>
      <c r="F7" s="31"/>
      <c r="G7" s="31"/>
      <c r="H7" s="31"/>
      <c r="J7" s="31"/>
      <c r="K7" s="32"/>
      <c r="L7" s="32"/>
      <c r="M7" s="31"/>
      <c r="N7" s="31"/>
      <c r="O7" s="31"/>
    </row>
    <row r="8" spans="1:18" ht="15.75" x14ac:dyDescent="0.25">
      <c r="A8" s="33" t="s">
        <v>37</v>
      </c>
      <c r="B8" s="34"/>
      <c r="C8" s="35"/>
      <c r="D8" s="36"/>
      <c r="E8" s="37"/>
      <c r="F8" s="59">
        <f t="shared" ref="F8:F17" si="0">C8*D8</f>
        <v>0</v>
      </c>
      <c r="G8" s="59">
        <f t="shared" ref="G8:G16" si="1">IFERROR((((18.28+15.08)*E8)*12)+(0.062*F8)+(0.0145*F8)+(0.1*F8)+(0.00147*F8)+(0.005*F8)+(0.0011*F8)+(IF(E8/D8&lt;0.5,0,(11268*E8))),0)</f>
        <v>0</v>
      </c>
      <c r="H8" s="59">
        <f>F8+G8</f>
        <v>0</v>
      </c>
      <c r="J8" s="35"/>
      <c r="K8" s="36"/>
      <c r="L8" s="37"/>
      <c r="M8" s="59">
        <f>J8*K8</f>
        <v>0</v>
      </c>
      <c r="N8" s="59">
        <f t="shared" ref="N8:N16" si="2">IFERROR((((18.28+15.08)*L8)*12)+(0.062*M8)+(0.0145*M8)+(0.1*M8)+(0.00147*M8)+(0.005*M8)+(0.0011*M8)+(IF(L8/K8&lt;0.5,0,(11268*L8))),0)</f>
        <v>0</v>
      </c>
      <c r="O8" s="59">
        <f>M8+N8</f>
        <v>0</v>
      </c>
    </row>
    <row r="9" spans="1:18" ht="15.75" x14ac:dyDescent="0.25">
      <c r="A9" s="33" t="s">
        <v>37</v>
      </c>
      <c r="B9" s="34"/>
      <c r="C9" s="35"/>
      <c r="D9" s="36"/>
      <c r="E9" s="37"/>
      <c r="F9" s="59">
        <f t="shared" si="0"/>
        <v>0</v>
      </c>
      <c r="G9" s="59">
        <f t="shared" si="1"/>
        <v>0</v>
      </c>
      <c r="H9" s="59">
        <f>F9+G9</f>
        <v>0</v>
      </c>
      <c r="J9" s="35"/>
      <c r="K9" s="36"/>
      <c r="L9" s="37"/>
      <c r="M9" s="59">
        <f t="shared" ref="M9:M17" si="3">J9*K9</f>
        <v>0</v>
      </c>
      <c r="N9" s="59">
        <f t="shared" si="2"/>
        <v>0</v>
      </c>
      <c r="O9" s="59">
        <f>M9+N9</f>
        <v>0</v>
      </c>
    </row>
    <row r="10" spans="1:18" ht="15.75" x14ac:dyDescent="0.25">
      <c r="A10" s="33" t="s">
        <v>37</v>
      </c>
      <c r="B10" s="34"/>
      <c r="C10" s="35"/>
      <c r="D10" s="36"/>
      <c r="E10" s="37"/>
      <c r="F10" s="59">
        <f t="shared" si="0"/>
        <v>0</v>
      </c>
      <c r="G10" s="59">
        <f t="shared" si="1"/>
        <v>0</v>
      </c>
      <c r="H10" s="59">
        <f t="shared" ref="H10:H11" si="4">F10+G10</f>
        <v>0</v>
      </c>
      <c r="J10" s="35"/>
      <c r="K10" s="36"/>
      <c r="L10" s="37"/>
      <c r="M10" s="59">
        <f t="shared" si="3"/>
        <v>0</v>
      </c>
      <c r="N10" s="59">
        <f t="shared" si="2"/>
        <v>0</v>
      </c>
      <c r="O10" s="59">
        <f t="shared" ref="O10:O11" si="5">M10+N10</f>
        <v>0</v>
      </c>
      <c r="R10" s="217"/>
    </row>
    <row r="11" spans="1:18" ht="15.75" x14ac:dyDescent="0.25">
      <c r="A11" s="33" t="s">
        <v>37</v>
      </c>
      <c r="B11" s="34"/>
      <c r="C11" s="35"/>
      <c r="D11" s="36"/>
      <c r="E11" s="37"/>
      <c r="F11" s="59">
        <f t="shared" si="0"/>
        <v>0</v>
      </c>
      <c r="G11" s="59">
        <f t="shared" si="1"/>
        <v>0</v>
      </c>
      <c r="H11" s="59">
        <f t="shared" si="4"/>
        <v>0</v>
      </c>
      <c r="J11" s="35"/>
      <c r="K11" s="36"/>
      <c r="L11" s="37"/>
      <c r="M11" s="59">
        <f t="shared" si="3"/>
        <v>0</v>
      </c>
      <c r="N11" s="59">
        <f t="shared" si="2"/>
        <v>0</v>
      </c>
      <c r="O11" s="59">
        <f t="shared" si="5"/>
        <v>0</v>
      </c>
      <c r="R11" s="216"/>
    </row>
    <row r="12" spans="1:18" ht="15.75" x14ac:dyDescent="0.25">
      <c r="A12" s="33" t="s">
        <v>37</v>
      </c>
      <c r="B12" s="34"/>
      <c r="C12" s="35"/>
      <c r="D12" s="36"/>
      <c r="E12" s="37"/>
      <c r="F12" s="59">
        <f t="shared" si="0"/>
        <v>0</v>
      </c>
      <c r="G12" s="59">
        <f t="shared" si="1"/>
        <v>0</v>
      </c>
      <c r="H12" s="59">
        <f>F12+G12</f>
        <v>0</v>
      </c>
      <c r="J12" s="35"/>
      <c r="K12" s="36"/>
      <c r="L12" s="37"/>
      <c r="M12" s="59">
        <f t="shared" si="3"/>
        <v>0</v>
      </c>
      <c r="N12" s="59">
        <f t="shared" si="2"/>
        <v>0</v>
      </c>
      <c r="O12" s="59">
        <f>M12+N12</f>
        <v>0</v>
      </c>
      <c r="R12" s="216"/>
    </row>
    <row r="13" spans="1:18" ht="15.75" x14ac:dyDescent="0.25">
      <c r="A13" s="33" t="s">
        <v>37</v>
      </c>
      <c r="B13" s="34"/>
      <c r="C13" s="35"/>
      <c r="D13" s="36"/>
      <c r="E13" s="37"/>
      <c r="F13" s="59">
        <f t="shared" si="0"/>
        <v>0</v>
      </c>
      <c r="G13" s="59">
        <f t="shared" si="1"/>
        <v>0</v>
      </c>
      <c r="H13" s="59">
        <f>F13+G13</f>
        <v>0</v>
      </c>
      <c r="J13" s="35"/>
      <c r="K13" s="36"/>
      <c r="L13" s="37"/>
      <c r="M13" s="59">
        <f t="shared" si="3"/>
        <v>0</v>
      </c>
      <c r="N13" s="59">
        <f t="shared" si="2"/>
        <v>0</v>
      </c>
      <c r="O13" s="59">
        <f t="shared" ref="O13:O17" si="6">M13+N13</f>
        <v>0</v>
      </c>
      <c r="R13" s="216"/>
    </row>
    <row r="14" spans="1:18" ht="15.75" x14ac:dyDescent="0.25">
      <c r="A14" s="33" t="s">
        <v>37</v>
      </c>
      <c r="B14" s="34"/>
      <c r="C14" s="35"/>
      <c r="D14" s="36"/>
      <c r="E14" s="37"/>
      <c r="F14" s="59">
        <f t="shared" si="0"/>
        <v>0</v>
      </c>
      <c r="G14" s="59">
        <f t="shared" si="1"/>
        <v>0</v>
      </c>
      <c r="H14" s="59">
        <f>F14+G14</f>
        <v>0</v>
      </c>
      <c r="J14" s="35"/>
      <c r="K14" s="36"/>
      <c r="L14" s="37"/>
      <c r="M14" s="59">
        <f t="shared" si="3"/>
        <v>0</v>
      </c>
      <c r="N14" s="59">
        <f t="shared" si="2"/>
        <v>0</v>
      </c>
      <c r="O14" s="59">
        <f t="shared" si="6"/>
        <v>0</v>
      </c>
      <c r="R14" s="216"/>
    </row>
    <row r="15" spans="1:18" ht="15.75" x14ac:dyDescent="0.25">
      <c r="A15" s="33" t="s">
        <v>37</v>
      </c>
      <c r="B15" s="34"/>
      <c r="C15" s="35"/>
      <c r="D15" s="36"/>
      <c r="E15" s="37"/>
      <c r="F15" s="59">
        <f t="shared" si="0"/>
        <v>0</v>
      </c>
      <c r="G15" s="59">
        <f t="shared" si="1"/>
        <v>0</v>
      </c>
      <c r="H15" s="59">
        <f t="shared" ref="H15:H16" si="7">F15+G15</f>
        <v>0</v>
      </c>
      <c r="J15" s="35"/>
      <c r="K15" s="36"/>
      <c r="L15" s="37"/>
      <c r="M15" s="59">
        <f t="shared" si="3"/>
        <v>0</v>
      </c>
      <c r="N15" s="59">
        <f t="shared" si="2"/>
        <v>0</v>
      </c>
      <c r="O15" s="59">
        <f t="shared" si="6"/>
        <v>0</v>
      </c>
      <c r="R15" s="216"/>
    </row>
    <row r="16" spans="1:18" ht="15.75" x14ac:dyDescent="0.25">
      <c r="A16" s="33" t="s">
        <v>37</v>
      </c>
      <c r="B16" s="34"/>
      <c r="C16" s="35"/>
      <c r="D16" s="36"/>
      <c r="E16" s="37"/>
      <c r="F16" s="59">
        <f t="shared" si="0"/>
        <v>0</v>
      </c>
      <c r="G16" s="59">
        <f t="shared" si="1"/>
        <v>0</v>
      </c>
      <c r="H16" s="59">
        <f t="shared" si="7"/>
        <v>0</v>
      </c>
      <c r="J16" s="35"/>
      <c r="K16" s="36"/>
      <c r="L16" s="37"/>
      <c r="M16" s="59">
        <f t="shared" si="3"/>
        <v>0</v>
      </c>
      <c r="N16" s="59">
        <f t="shared" si="2"/>
        <v>0</v>
      </c>
      <c r="O16" s="59">
        <f t="shared" si="6"/>
        <v>0</v>
      </c>
      <c r="R16" s="216"/>
    </row>
    <row r="17" spans="1:18" ht="15.75" x14ac:dyDescent="0.25">
      <c r="A17" s="33" t="s">
        <v>37</v>
      </c>
      <c r="B17" s="34"/>
      <c r="C17" s="35"/>
      <c r="D17" s="36"/>
      <c r="E17" s="37"/>
      <c r="F17" s="59">
        <f t="shared" si="0"/>
        <v>0</v>
      </c>
      <c r="G17" s="59">
        <v>0</v>
      </c>
      <c r="H17" s="59">
        <f>F17+G17</f>
        <v>0</v>
      </c>
      <c r="J17" s="35"/>
      <c r="K17" s="36"/>
      <c r="L17" s="37"/>
      <c r="M17" s="59">
        <f t="shared" si="3"/>
        <v>0</v>
      </c>
      <c r="N17" s="59">
        <v>0</v>
      </c>
      <c r="O17" s="59">
        <f t="shared" si="6"/>
        <v>0</v>
      </c>
      <c r="R17" s="217"/>
    </row>
    <row r="18" spans="1:18" ht="15.75" x14ac:dyDescent="0.25">
      <c r="A18" s="38" t="s">
        <v>28</v>
      </c>
      <c r="B18" s="34"/>
      <c r="C18" s="39">
        <f>SUM(C8:C12)</f>
        <v>0</v>
      </c>
      <c r="D18" s="40">
        <f t="shared" ref="D18:H18" si="8">SUM(D8:D12)</f>
        <v>0</v>
      </c>
      <c r="E18" s="41">
        <f t="shared" si="8"/>
        <v>0</v>
      </c>
      <c r="F18" s="60">
        <f t="shared" si="8"/>
        <v>0</v>
      </c>
      <c r="G18" s="60">
        <f t="shared" si="8"/>
        <v>0</v>
      </c>
      <c r="H18" s="60">
        <f t="shared" si="8"/>
        <v>0</v>
      </c>
      <c r="J18" s="39">
        <f t="shared" ref="J18:O18" si="9">SUM(J8:J12)</f>
        <v>0</v>
      </c>
      <c r="K18" s="40">
        <f t="shared" si="9"/>
        <v>0</v>
      </c>
      <c r="L18" s="41">
        <f>SUM(L8:L14)</f>
        <v>0</v>
      </c>
      <c r="M18" s="60">
        <f t="shared" si="9"/>
        <v>0</v>
      </c>
      <c r="N18" s="60">
        <f t="shared" si="9"/>
        <v>0</v>
      </c>
      <c r="O18" s="60">
        <f t="shared" si="9"/>
        <v>0</v>
      </c>
    </row>
    <row r="19" spans="1:18" ht="15.75" x14ac:dyDescent="0.25">
      <c r="A19" s="42"/>
      <c r="B19" s="34"/>
      <c r="C19" s="43"/>
      <c r="D19" s="44"/>
      <c r="E19" s="45"/>
      <c r="F19" s="61"/>
      <c r="G19" s="61"/>
      <c r="H19" s="61"/>
      <c r="J19" s="43"/>
      <c r="K19" s="44"/>
      <c r="L19" s="45"/>
      <c r="M19" s="61"/>
      <c r="N19" s="61"/>
      <c r="O19" s="61"/>
    </row>
    <row r="20" spans="1:18" ht="15.75" x14ac:dyDescent="0.25">
      <c r="A20" s="33" t="s">
        <v>39</v>
      </c>
      <c r="B20" s="34"/>
      <c r="C20" s="35"/>
      <c r="D20" s="36"/>
      <c r="E20" s="37"/>
      <c r="F20" s="59">
        <f>C20*E20</f>
        <v>0</v>
      </c>
      <c r="G20" s="59">
        <f t="shared" ref="G20:G29" si="10">IFERROR((((18.28+15.08)*E20)*12)+(0.062*F20)+(0.0145*F20)+(0.1*F20)+(0.00147*F20)+(0.005*F20)+(0.0011*F20)+(IF(E20/D20&lt;0.5,0,(11268*E20))),0)</f>
        <v>0</v>
      </c>
      <c r="H20" s="59">
        <f>F20+G20</f>
        <v>0</v>
      </c>
      <c r="J20" s="35"/>
      <c r="K20" s="36"/>
      <c r="L20" s="37"/>
      <c r="M20" s="59">
        <f>J20*L20</f>
        <v>0</v>
      </c>
      <c r="N20" s="59">
        <f t="shared" ref="N20:N29" si="11">IFERROR((((18.28+15.08)*L20)*12)+(0.062*M20)+(0.0145*M20)+(0.1*M20)+(0.00147*M20)+(0.005*M20)+(0.0011*M20)+(IF(L20/K20&lt;0.5,0,(11268*L20))),0)</f>
        <v>0</v>
      </c>
      <c r="O20" s="59">
        <f>M20+N20</f>
        <v>0</v>
      </c>
    </row>
    <row r="21" spans="1:18" ht="15.75" x14ac:dyDescent="0.25">
      <c r="A21" s="33" t="s">
        <v>39</v>
      </c>
      <c r="B21" s="34"/>
      <c r="C21" s="35"/>
      <c r="D21" s="36"/>
      <c r="E21" s="37"/>
      <c r="F21" s="59">
        <f>C21*E21</f>
        <v>0</v>
      </c>
      <c r="G21" s="59">
        <f t="shared" si="10"/>
        <v>0</v>
      </c>
      <c r="H21" s="59">
        <f t="shared" ref="H21:H23" si="12">F21+G21</f>
        <v>0</v>
      </c>
      <c r="J21" s="35"/>
      <c r="K21" s="36"/>
      <c r="L21" s="37"/>
      <c r="M21" s="59">
        <f>J21*L21</f>
        <v>0</v>
      </c>
      <c r="N21" s="59">
        <f t="shared" si="11"/>
        <v>0</v>
      </c>
      <c r="O21" s="59">
        <f t="shared" ref="O21:O23" si="13">M21+N21</f>
        <v>0</v>
      </c>
    </row>
    <row r="22" spans="1:18" ht="15.75" x14ac:dyDescent="0.25">
      <c r="A22" s="33" t="s">
        <v>39</v>
      </c>
      <c r="B22" s="34"/>
      <c r="C22" s="35"/>
      <c r="D22" s="36"/>
      <c r="E22" s="37"/>
      <c r="F22" s="59">
        <f>C22*E22</f>
        <v>0</v>
      </c>
      <c r="G22" s="59">
        <f t="shared" si="10"/>
        <v>0</v>
      </c>
      <c r="H22" s="59">
        <f t="shared" si="12"/>
        <v>0</v>
      </c>
      <c r="J22" s="35"/>
      <c r="K22" s="36"/>
      <c r="L22" s="37"/>
      <c r="M22" s="59">
        <f t="shared" ref="M22:M29" si="14">J22*L22</f>
        <v>0</v>
      </c>
      <c r="N22" s="59">
        <f t="shared" si="11"/>
        <v>0</v>
      </c>
      <c r="O22" s="59">
        <f t="shared" si="13"/>
        <v>0</v>
      </c>
    </row>
    <row r="23" spans="1:18" ht="15.75" x14ac:dyDescent="0.25">
      <c r="A23" s="33" t="s">
        <v>39</v>
      </c>
      <c r="B23" s="34"/>
      <c r="C23" s="35"/>
      <c r="D23" s="36"/>
      <c r="E23" s="37"/>
      <c r="F23" s="59">
        <f t="shared" ref="F23:F28" si="15">C23*E23</f>
        <v>0</v>
      </c>
      <c r="G23" s="59">
        <f t="shared" si="10"/>
        <v>0</v>
      </c>
      <c r="H23" s="59">
        <f t="shared" si="12"/>
        <v>0</v>
      </c>
      <c r="J23" s="35"/>
      <c r="K23" s="36"/>
      <c r="L23" s="37"/>
      <c r="M23" s="59">
        <f t="shared" si="14"/>
        <v>0</v>
      </c>
      <c r="N23" s="59">
        <f t="shared" si="11"/>
        <v>0</v>
      </c>
      <c r="O23" s="59">
        <f t="shared" si="13"/>
        <v>0</v>
      </c>
    </row>
    <row r="24" spans="1:18" ht="15.75" x14ac:dyDescent="0.25">
      <c r="A24" s="33" t="s">
        <v>39</v>
      </c>
      <c r="B24" s="34"/>
      <c r="C24" s="35"/>
      <c r="D24" s="36"/>
      <c r="E24" s="37"/>
      <c r="F24" s="59">
        <f t="shared" si="15"/>
        <v>0</v>
      </c>
      <c r="G24" s="59">
        <f t="shared" si="10"/>
        <v>0</v>
      </c>
      <c r="H24" s="59">
        <f t="shared" ref="H24:H28" si="16">F24+G24</f>
        <v>0</v>
      </c>
      <c r="J24" s="35"/>
      <c r="K24" s="36"/>
      <c r="L24" s="37"/>
      <c r="M24" s="59">
        <f t="shared" si="14"/>
        <v>0</v>
      </c>
      <c r="N24" s="59">
        <f t="shared" si="11"/>
        <v>0</v>
      </c>
      <c r="O24" s="59">
        <f t="shared" ref="O24:O28" si="17">M24+N24</f>
        <v>0</v>
      </c>
    </row>
    <row r="25" spans="1:18" ht="15.75" x14ac:dyDescent="0.25">
      <c r="A25" s="33" t="s">
        <v>39</v>
      </c>
      <c r="B25" s="34"/>
      <c r="C25" s="35"/>
      <c r="D25" s="36"/>
      <c r="E25" s="37"/>
      <c r="F25" s="59">
        <f t="shared" si="15"/>
        <v>0</v>
      </c>
      <c r="G25" s="59">
        <f t="shared" si="10"/>
        <v>0</v>
      </c>
      <c r="H25" s="59">
        <f t="shared" si="16"/>
        <v>0</v>
      </c>
      <c r="J25" s="35"/>
      <c r="K25" s="36"/>
      <c r="L25" s="37"/>
      <c r="M25" s="59">
        <f t="shared" ref="M25:M28" si="18">J25*L25</f>
        <v>0</v>
      </c>
      <c r="N25" s="59">
        <f t="shared" si="11"/>
        <v>0</v>
      </c>
      <c r="O25" s="59">
        <f t="shared" si="17"/>
        <v>0</v>
      </c>
    </row>
    <row r="26" spans="1:18" ht="15.75" x14ac:dyDescent="0.25">
      <c r="A26" s="33" t="s">
        <v>39</v>
      </c>
      <c r="B26" s="34"/>
      <c r="C26" s="35"/>
      <c r="D26" s="36"/>
      <c r="E26" s="37"/>
      <c r="F26" s="59">
        <f t="shared" si="15"/>
        <v>0</v>
      </c>
      <c r="G26" s="59">
        <f t="shared" si="10"/>
        <v>0</v>
      </c>
      <c r="H26" s="59">
        <f t="shared" si="16"/>
        <v>0</v>
      </c>
      <c r="J26" s="35"/>
      <c r="K26" s="36"/>
      <c r="L26" s="37"/>
      <c r="M26" s="59">
        <f t="shared" si="18"/>
        <v>0</v>
      </c>
      <c r="N26" s="59">
        <f t="shared" si="11"/>
        <v>0</v>
      </c>
      <c r="O26" s="59">
        <f t="shared" si="17"/>
        <v>0</v>
      </c>
    </row>
    <row r="27" spans="1:18" ht="15.75" x14ac:dyDescent="0.25">
      <c r="A27" s="33" t="s">
        <v>39</v>
      </c>
      <c r="B27" s="34"/>
      <c r="C27" s="35"/>
      <c r="D27" s="36"/>
      <c r="E27" s="37"/>
      <c r="F27" s="59">
        <f t="shared" si="15"/>
        <v>0</v>
      </c>
      <c r="G27" s="59">
        <f t="shared" si="10"/>
        <v>0</v>
      </c>
      <c r="H27" s="59">
        <f t="shared" si="16"/>
        <v>0</v>
      </c>
      <c r="J27" s="35"/>
      <c r="K27" s="36"/>
      <c r="L27" s="37"/>
      <c r="M27" s="59">
        <f t="shared" si="18"/>
        <v>0</v>
      </c>
      <c r="N27" s="59">
        <f t="shared" si="11"/>
        <v>0</v>
      </c>
      <c r="O27" s="59">
        <f t="shared" si="17"/>
        <v>0</v>
      </c>
    </row>
    <row r="28" spans="1:18" ht="15.75" x14ac:dyDescent="0.25">
      <c r="A28" s="33" t="s">
        <v>39</v>
      </c>
      <c r="B28" s="34"/>
      <c r="C28" s="35"/>
      <c r="D28" s="36"/>
      <c r="E28" s="37"/>
      <c r="F28" s="59">
        <f t="shared" si="15"/>
        <v>0</v>
      </c>
      <c r="G28" s="59">
        <f t="shared" si="10"/>
        <v>0</v>
      </c>
      <c r="H28" s="59">
        <f t="shared" si="16"/>
        <v>0</v>
      </c>
      <c r="J28" s="35"/>
      <c r="K28" s="36"/>
      <c r="L28" s="37"/>
      <c r="M28" s="59">
        <f t="shared" si="18"/>
        <v>0</v>
      </c>
      <c r="N28" s="59">
        <f t="shared" si="11"/>
        <v>0</v>
      </c>
      <c r="O28" s="59">
        <f t="shared" si="17"/>
        <v>0</v>
      </c>
    </row>
    <row r="29" spans="1:18" ht="15.75" x14ac:dyDescent="0.25">
      <c r="A29" s="33" t="s">
        <v>39</v>
      </c>
      <c r="B29" s="34"/>
      <c r="C29" s="35"/>
      <c r="D29" s="36"/>
      <c r="E29" s="37"/>
      <c r="F29" s="59">
        <f>C29*E29</f>
        <v>0</v>
      </c>
      <c r="G29" s="59">
        <f t="shared" si="10"/>
        <v>0</v>
      </c>
      <c r="H29" s="59">
        <f>F29+G29</f>
        <v>0</v>
      </c>
      <c r="J29" s="35"/>
      <c r="K29" s="36"/>
      <c r="L29" s="37"/>
      <c r="M29" s="59">
        <f t="shared" si="14"/>
        <v>0</v>
      </c>
      <c r="N29" s="59">
        <f t="shared" si="11"/>
        <v>0</v>
      </c>
      <c r="O29" s="59">
        <f>M29+N29</f>
        <v>0</v>
      </c>
    </row>
    <row r="30" spans="1:18" ht="15.75" x14ac:dyDescent="0.25">
      <c r="A30" s="38" t="s">
        <v>27</v>
      </c>
      <c r="B30" s="34"/>
      <c r="C30" s="39">
        <f t="shared" ref="C30:H30" si="19">SUM(C20:C29)</f>
        <v>0</v>
      </c>
      <c r="D30" s="40">
        <f t="shared" si="19"/>
        <v>0</v>
      </c>
      <c r="E30" s="41">
        <f t="shared" si="19"/>
        <v>0</v>
      </c>
      <c r="F30" s="60">
        <f t="shared" si="19"/>
        <v>0</v>
      </c>
      <c r="G30" s="60">
        <f t="shared" si="19"/>
        <v>0</v>
      </c>
      <c r="H30" s="60">
        <f t="shared" si="19"/>
        <v>0</v>
      </c>
      <c r="J30" s="39">
        <f t="shared" ref="J30:O30" si="20">SUM(J20:J29)</f>
        <v>0</v>
      </c>
      <c r="K30" s="40">
        <f t="shared" si="20"/>
        <v>0</v>
      </c>
      <c r="L30" s="41">
        <f t="shared" si="20"/>
        <v>0</v>
      </c>
      <c r="M30" s="60">
        <f t="shared" si="20"/>
        <v>0</v>
      </c>
      <c r="N30" s="60">
        <f t="shared" si="20"/>
        <v>0</v>
      </c>
      <c r="O30" s="60">
        <f t="shared" si="20"/>
        <v>0</v>
      </c>
    </row>
    <row r="31" spans="1:18" ht="15.75" x14ac:dyDescent="0.25">
      <c r="A31" s="42"/>
      <c r="B31" s="34"/>
      <c r="C31" s="43"/>
      <c r="D31" s="44"/>
      <c r="E31" s="45"/>
      <c r="F31" s="61"/>
      <c r="G31" s="61"/>
      <c r="H31" s="61"/>
      <c r="J31" s="43"/>
      <c r="K31" s="44"/>
      <c r="L31" s="45"/>
      <c r="M31" s="61"/>
      <c r="N31" s="61"/>
      <c r="O31" s="61"/>
    </row>
    <row r="32" spans="1:18" ht="15.75" x14ac:dyDescent="0.25">
      <c r="A32" s="33" t="s">
        <v>38</v>
      </c>
      <c r="B32" s="34"/>
      <c r="C32" s="35"/>
      <c r="D32" s="36"/>
      <c r="E32" s="37"/>
      <c r="F32" s="59">
        <f>C32*E32</f>
        <v>0</v>
      </c>
      <c r="G32" s="59">
        <f t="shared" ref="G32:G41" si="21">IFERROR((((18.28+15.08)*E32)*12)+(0.062*F32)+(0.0145*F32)+(0.1*F32)+(0.00147*F32)+(0.005*F32)+(0.0011*F32)+(IF(E32/D32&lt;0.5,0,(11268*E32))),0)</f>
        <v>0</v>
      </c>
      <c r="H32" s="59">
        <f>F32+G32</f>
        <v>0</v>
      </c>
      <c r="J32" s="35"/>
      <c r="K32" s="36"/>
      <c r="L32" s="37"/>
      <c r="M32" s="59">
        <f>J32*L32</f>
        <v>0</v>
      </c>
      <c r="N32" s="59">
        <f t="shared" ref="N32:N41" si="22">IFERROR((((18.28+15.08)*L32)*12)+(0.062*M32)+(0.0145*M32)+(0.1*M32)+(0.00147*M32)+(0.005*M32)+(0.0011*M32)+(IF(L32/K32&lt;0.5,0,(11268*L32))),0)</f>
        <v>0</v>
      </c>
      <c r="O32" s="59">
        <f>M32+N32</f>
        <v>0</v>
      </c>
    </row>
    <row r="33" spans="1:15" ht="15.75" x14ac:dyDescent="0.25">
      <c r="A33" s="33" t="s">
        <v>38</v>
      </c>
      <c r="B33" s="34"/>
      <c r="C33" s="35"/>
      <c r="D33" s="36"/>
      <c r="E33" s="37"/>
      <c r="F33" s="59">
        <f>C33*E33</f>
        <v>0</v>
      </c>
      <c r="G33" s="59">
        <f t="shared" si="21"/>
        <v>0</v>
      </c>
      <c r="H33" s="59">
        <f t="shared" ref="H33:H34" si="23">F33+G33</f>
        <v>0</v>
      </c>
      <c r="J33" s="35"/>
      <c r="K33" s="36"/>
      <c r="L33" s="37"/>
      <c r="M33" s="59">
        <f>J33*L33</f>
        <v>0</v>
      </c>
      <c r="N33" s="59">
        <f t="shared" si="22"/>
        <v>0</v>
      </c>
      <c r="O33" s="59">
        <f t="shared" ref="O33:O34" si="24">M33+N33</f>
        <v>0</v>
      </c>
    </row>
    <row r="34" spans="1:15" ht="15.75" x14ac:dyDescent="0.25">
      <c r="A34" s="33" t="s">
        <v>38</v>
      </c>
      <c r="B34" s="34"/>
      <c r="C34" s="35"/>
      <c r="D34" s="36"/>
      <c r="E34" s="37"/>
      <c r="F34" s="59">
        <f>C34*E34</f>
        <v>0</v>
      </c>
      <c r="G34" s="59">
        <f t="shared" si="21"/>
        <v>0</v>
      </c>
      <c r="H34" s="59">
        <f t="shared" si="23"/>
        <v>0</v>
      </c>
      <c r="J34" s="35"/>
      <c r="K34" s="36"/>
      <c r="L34" s="37"/>
      <c r="M34" s="59">
        <f t="shared" ref="M34:M41" si="25">J34*L34</f>
        <v>0</v>
      </c>
      <c r="N34" s="59">
        <f t="shared" si="22"/>
        <v>0</v>
      </c>
      <c r="O34" s="59">
        <f t="shared" si="24"/>
        <v>0</v>
      </c>
    </row>
    <row r="35" spans="1:15" ht="15.75" x14ac:dyDescent="0.25">
      <c r="A35" s="33" t="s">
        <v>38</v>
      </c>
      <c r="B35" s="34"/>
      <c r="C35" s="35"/>
      <c r="D35" s="36"/>
      <c r="E35" s="37"/>
      <c r="F35" s="59">
        <f t="shared" ref="F35:F39" si="26">C35*E35</f>
        <v>0</v>
      </c>
      <c r="G35" s="59">
        <f t="shared" si="21"/>
        <v>0</v>
      </c>
      <c r="H35" s="59">
        <f t="shared" ref="H35:H39" si="27">F35+G35</f>
        <v>0</v>
      </c>
      <c r="J35" s="35"/>
      <c r="K35" s="36"/>
      <c r="L35" s="37"/>
      <c r="M35" s="59">
        <f t="shared" ref="M35:M39" si="28">J35*L35</f>
        <v>0</v>
      </c>
      <c r="N35" s="59">
        <f t="shared" si="22"/>
        <v>0</v>
      </c>
      <c r="O35" s="59">
        <f t="shared" ref="O35:O39" si="29">M35+N35</f>
        <v>0</v>
      </c>
    </row>
    <row r="36" spans="1:15" ht="15.75" x14ac:dyDescent="0.25">
      <c r="A36" s="33" t="s">
        <v>38</v>
      </c>
      <c r="B36" s="34"/>
      <c r="C36" s="35"/>
      <c r="D36" s="36"/>
      <c r="E36" s="37"/>
      <c r="F36" s="59">
        <f t="shared" si="26"/>
        <v>0</v>
      </c>
      <c r="G36" s="59">
        <f t="shared" si="21"/>
        <v>0</v>
      </c>
      <c r="H36" s="59">
        <f t="shared" si="27"/>
        <v>0</v>
      </c>
      <c r="J36" s="35"/>
      <c r="K36" s="36"/>
      <c r="L36" s="37"/>
      <c r="M36" s="59">
        <f t="shared" si="28"/>
        <v>0</v>
      </c>
      <c r="N36" s="59">
        <f t="shared" si="22"/>
        <v>0</v>
      </c>
      <c r="O36" s="59">
        <f t="shared" si="29"/>
        <v>0</v>
      </c>
    </row>
    <row r="37" spans="1:15" ht="15.75" x14ac:dyDescent="0.25">
      <c r="A37" s="33" t="s">
        <v>38</v>
      </c>
      <c r="B37" s="34"/>
      <c r="C37" s="35"/>
      <c r="D37" s="36"/>
      <c r="E37" s="37"/>
      <c r="F37" s="59">
        <f t="shared" si="26"/>
        <v>0</v>
      </c>
      <c r="G37" s="59">
        <f t="shared" si="21"/>
        <v>0</v>
      </c>
      <c r="H37" s="59">
        <f t="shared" si="27"/>
        <v>0</v>
      </c>
      <c r="J37" s="35"/>
      <c r="K37" s="36"/>
      <c r="L37" s="37"/>
      <c r="M37" s="59">
        <f t="shared" si="28"/>
        <v>0</v>
      </c>
      <c r="N37" s="59">
        <f t="shared" si="22"/>
        <v>0</v>
      </c>
      <c r="O37" s="59">
        <f t="shared" si="29"/>
        <v>0</v>
      </c>
    </row>
    <row r="38" spans="1:15" ht="15.75" x14ac:dyDescent="0.25">
      <c r="A38" s="33" t="s">
        <v>38</v>
      </c>
      <c r="B38" s="34"/>
      <c r="C38" s="35"/>
      <c r="D38" s="36"/>
      <c r="E38" s="37"/>
      <c r="F38" s="59">
        <f t="shared" si="26"/>
        <v>0</v>
      </c>
      <c r="G38" s="59">
        <f t="shared" si="21"/>
        <v>0</v>
      </c>
      <c r="H38" s="59">
        <f t="shared" si="27"/>
        <v>0</v>
      </c>
      <c r="J38" s="35"/>
      <c r="K38" s="36"/>
      <c r="L38" s="37"/>
      <c r="M38" s="59">
        <f t="shared" si="28"/>
        <v>0</v>
      </c>
      <c r="N38" s="59">
        <f t="shared" si="22"/>
        <v>0</v>
      </c>
      <c r="O38" s="59">
        <f t="shared" si="29"/>
        <v>0</v>
      </c>
    </row>
    <row r="39" spans="1:15" ht="15.75" x14ac:dyDescent="0.25">
      <c r="A39" s="33" t="s">
        <v>38</v>
      </c>
      <c r="B39" s="34"/>
      <c r="C39" s="35"/>
      <c r="D39" s="36"/>
      <c r="E39" s="37"/>
      <c r="F39" s="59">
        <f t="shared" si="26"/>
        <v>0</v>
      </c>
      <c r="G39" s="59">
        <f t="shared" si="21"/>
        <v>0</v>
      </c>
      <c r="H39" s="59">
        <f t="shared" si="27"/>
        <v>0</v>
      </c>
      <c r="J39" s="35"/>
      <c r="K39" s="36"/>
      <c r="L39" s="37"/>
      <c r="M39" s="59">
        <f t="shared" si="28"/>
        <v>0</v>
      </c>
      <c r="N39" s="59">
        <f t="shared" si="22"/>
        <v>0</v>
      </c>
      <c r="O39" s="59">
        <f t="shared" si="29"/>
        <v>0</v>
      </c>
    </row>
    <row r="40" spans="1:15" ht="15.75" x14ac:dyDescent="0.25">
      <c r="A40" s="33" t="s">
        <v>38</v>
      </c>
      <c r="B40" s="34"/>
      <c r="C40" s="35"/>
      <c r="D40" s="36"/>
      <c r="E40" s="37"/>
      <c r="F40" s="59">
        <f>C40*E40</f>
        <v>0</v>
      </c>
      <c r="G40" s="59">
        <f t="shared" si="21"/>
        <v>0</v>
      </c>
      <c r="H40" s="59">
        <f>F40+G40</f>
        <v>0</v>
      </c>
      <c r="J40" s="35"/>
      <c r="K40" s="36"/>
      <c r="L40" s="37"/>
      <c r="M40" s="59">
        <f t="shared" si="25"/>
        <v>0</v>
      </c>
      <c r="N40" s="59">
        <f t="shared" si="22"/>
        <v>0</v>
      </c>
      <c r="O40" s="59">
        <f>M40+N40</f>
        <v>0</v>
      </c>
    </row>
    <row r="41" spans="1:15" ht="15.75" x14ac:dyDescent="0.25">
      <c r="A41" s="33" t="s">
        <v>38</v>
      </c>
      <c r="B41" s="34"/>
      <c r="C41" s="35"/>
      <c r="D41" s="36"/>
      <c r="E41" s="37"/>
      <c r="F41" s="59">
        <f>C41*E41</f>
        <v>0</v>
      </c>
      <c r="G41" s="59">
        <f t="shared" si="21"/>
        <v>0</v>
      </c>
      <c r="H41" s="59">
        <f>F41+G41</f>
        <v>0</v>
      </c>
      <c r="J41" s="35"/>
      <c r="K41" s="36"/>
      <c r="L41" s="37"/>
      <c r="M41" s="59">
        <f t="shared" si="25"/>
        <v>0</v>
      </c>
      <c r="N41" s="59">
        <f t="shared" si="22"/>
        <v>0</v>
      </c>
      <c r="O41" s="59">
        <f>M41+N41</f>
        <v>0</v>
      </c>
    </row>
    <row r="42" spans="1:15" ht="15.75" x14ac:dyDescent="0.25">
      <c r="A42" s="38" t="s">
        <v>26</v>
      </c>
      <c r="B42" s="34"/>
      <c r="C42" s="39">
        <f t="shared" ref="C42:H42" si="30">SUM(C32:C41)</f>
        <v>0</v>
      </c>
      <c r="D42" s="40">
        <f t="shared" si="30"/>
        <v>0</v>
      </c>
      <c r="E42" s="41">
        <f t="shared" si="30"/>
        <v>0</v>
      </c>
      <c r="F42" s="60">
        <f t="shared" si="30"/>
        <v>0</v>
      </c>
      <c r="G42" s="60">
        <f t="shared" si="30"/>
        <v>0</v>
      </c>
      <c r="H42" s="60">
        <f t="shared" si="30"/>
        <v>0</v>
      </c>
      <c r="J42" s="39">
        <f t="shared" ref="J42:O42" si="31">SUM(J32:J41)</f>
        <v>0</v>
      </c>
      <c r="K42" s="40">
        <f t="shared" si="31"/>
        <v>0</v>
      </c>
      <c r="L42" s="41">
        <f t="shared" si="31"/>
        <v>0</v>
      </c>
      <c r="M42" s="60">
        <f t="shared" si="31"/>
        <v>0</v>
      </c>
      <c r="N42" s="60">
        <f t="shared" si="31"/>
        <v>0</v>
      </c>
      <c r="O42" s="60">
        <f t="shared" si="31"/>
        <v>0</v>
      </c>
    </row>
    <row r="43" spans="1:15" x14ac:dyDescent="0.2">
      <c r="A43" s="46"/>
      <c r="B43" s="34"/>
      <c r="C43" s="46"/>
      <c r="D43" s="36"/>
      <c r="E43" s="37"/>
      <c r="F43" s="59"/>
      <c r="G43" s="59"/>
      <c r="H43" s="59"/>
      <c r="J43" s="46"/>
      <c r="K43" s="36"/>
      <c r="L43" s="37"/>
      <c r="M43" s="59"/>
      <c r="N43" s="59"/>
      <c r="O43" s="59"/>
    </row>
    <row r="44" spans="1:15" ht="15.75" x14ac:dyDescent="0.25">
      <c r="A44" s="33" t="s">
        <v>68</v>
      </c>
      <c r="B44" s="34"/>
      <c r="C44" s="35"/>
      <c r="D44" s="36"/>
      <c r="E44" s="37"/>
      <c r="F44" s="59">
        <f>C44*E44</f>
        <v>0</v>
      </c>
      <c r="G44" s="59">
        <f>IFERROR((((18.28+15.08)*E44)*12)+(0.062*F44)+(0.0145*F44)+(0.1*F44)+(0.00147*F44)+(0.005*F44)+(0.0011*F44)+(IF(E44/D44&lt;0.5,0,(11268*D44))),0)</f>
        <v>0</v>
      </c>
      <c r="H44" s="59">
        <f>F44+G44</f>
        <v>0</v>
      </c>
      <c r="J44" s="35"/>
      <c r="K44" s="36"/>
      <c r="L44" s="37"/>
      <c r="M44" s="59">
        <f>J44*L44</f>
        <v>0</v>
      </c>
      <c r="N44" s="59">
        <f>IFERROR((((18.28+15.08)*L44)*12)+(0.062*M44)+(0.0145*M44)+(0.1*M44)+(0.00147*M44)+(0.005*M44)+(0.0011*M44)+(IF(L44/K44&lt;0.5,0,(11268*K44))),0)</f>
        <v>0</v>
      </c>
      <c r="O44" s="59">
        <f>M44+N44</f>
        <v>0</v>
      </c>
    </row>
    <row r="45" spans="1:15" ht="15.75" x14ac:dyDescent="0.25">
      <c r="A45" s="47" t="s">
        <v>29</v>
      </c>
      <c r="B45" s="34"/>
      <c r="C45" s="39">
        <f t="shared" ref="C45:H45" si="32">SUM(C43:C44)</f>
        <v>0</v>
      </c>
      <c r="D45" s="40">
        <f t="shared" si="32"/>
        <v>0</v>
      </c>
      <c r="E45" s="41">
        <f t="shared" si="32"/>
        <v>0</v>
      </c>
      <c r="F45" s="60">
        <f t="shared" si="32"/>
        <v>0</v>
      </c>
      <c r="G45" s="60">
        <f t="shared" si="32"/>
        <v>0</v>
      </c>
      <c r="H45" s="60">
        <f t="shared" si="32"/>
        <v>0</v>
      </c>
      <c r="J45" s="39">
        <f t="shared" ref="J45:O45" si="33">SUM(J43:J44)</f>
        <v>0</v>
      </c>
      <c r="K45" s="40">
        <f t="shared" si="33"/>
        <v>0</v>
      </c>
      <c r="L45" s="41">
        <f t="shared" si="33"/>
        <v>0</v>
      </c>
      <c r="M45" s="60">
        <f t="shared" si="33"/>
        <v>0</v>
      </c>
      <c r="N45" s="60">
        <f t="shared" si="33"/>
        <v>0</v>
      </c>
      <c r="O45" s="60">
        <f t="shared" si="33"/>
        <v>0</v>
      </c>
    </row>
    <row r="46" spans="1:15" ht="19.5" thickBot="1" x14ac:dyDescent="0.35">
      <c r="A46" s="221" t="s">
        <v>67</v>
      </c>
      <c r="B46" s="221"/>
      <c r="C46" s="48">
        <f t="shared" ref="C46:H46" si="34">C18+C30+C42+C45</f>
        <v>0</v>
      </c>
      <c r="D46" s="49">
        <f t="shared" si="34"/>
        <v>0</v>
      </c>
      <c r="E46" s="50">
        <f t="shared" si="34"/>
        <v>0</v>
      </c>
      <c r="F46" s="62">
        <f t="shared" si="34"/>
        <v>0</v>
      </c>
      <c r="G46" s="62">
        <f t="shared" si="34"/>
        <v>0</v>
      </c>
      <c r="H46" s="62">
        <f t="shared" si="34"/>
        <v>0</v>
      </c>
      <c r="J46" s="48">
        <f t="shared" ref="J46:O46" si="35">J18+J30+J42+J45</f>
        <v>0</v>
      </c>
      <c r="K46" s="49">
        <f t="shared" si="35"/>
        <v>0</v>
      </c>
      <c r="L46" s="50">
        <f t="shared" si="35"/>
        <v>0</v>
      </c>
      <c r="M46" s="62">
        <f t="shared" si="35"/>
        <v>0</v>
      </c>
      <c r="N46" s="62">
        <f t="shared" si="35"/>
        <v>0</v>
      </c>
      <c r="O46" s="62">
        <f t="shared" si="35"/>
        <v>0</v>
      </c>
    </row>
    <row r="47" spans="1:15" ht="13.5" thickTop="1" x14ac:dyDescent="0.2">
      <c r="A47" s="51"/>
      <c r="B47" s="4"/>
      <c r="C47" s="43"/>
      <c r="D47" s="44"/>
      <c r="E47" s="45"/>
      <c r="F47" s="61"/>
      <c r="G47" s="61"/>
      <c r="H47" s="61"/>
      <c r="J47" s="43"/>
      <c r="K47" s="44"/>
      <c r="L47" s="45"/>
      <c r="M47" s="61"/>
      <c r="N47" s="61"/>
      <c r="O47" s="61"/>
    </row>
    <row r="48" spans="1:15" ht="15.75" x14ac:dyDescent="0.25">
      <c r="A48" s="81" t="s">
        <v>40</v>
      </c>
      <c r="B48" s="34"/>
      <c r="C48" s="6"/>
      <c r="D48" s="52"/>
      <c r="E48" s="53" t="s">
        <v>0</v>
      </c>
      <c r="F48" s="63" t="s">
        <v>0</v>
      </c>
      <c r="G48" s="82"/>
      <c r="H48" s="82"/>
      <c r="J48" s="6"/>
      <c r="K48" s="52"/>
      <c r="L48" s="53"/>
      <c r="M48" s="63"/>
      <c r="N48" s="82"/>
      <c r="O48" s="82"/>
    </row>
    <row r="49" spans="1:15" ht="15.75" x14ac:dyDescent="0.25">
      <c r="A49" s="33" t="s">
        <v>73</v>
      </c>
      <c r="B49" s="34"/>
      <c r="C49" s="35"/>
      <c r="D49" s="36"/>
      <c r="E49" s="37"/>
      <c r="F49" s="59">
        <f>C49*E49</f>
        <v>0</v>
      </c>
      <c r="G49" s="59">
        <f t="shared" ref="G49:G58" si="36">IFERROR((((18.28+15.08)*E49)*12)+(0.062*F49)+(0.0145*F49)+(0.1*F49)+(0.00147*F49)+(0.005*F49)+(0.0011*F49)+(IF(E49/D49&lt;0.5,0,(11268*E49))),0)</f>
        <v>0</v>
      </c>
      <c r="H49" s="59">
        <f>F49+G49</f>
        <v>0</v>
      </c>
      <c r="J49" s="35"/>
      <c r="K49" s="36"/>
      <c r="L49" s="37"/>
      <c r="M49" s="59">
        <f>J49*L49</f>
        <v>0</v>
      </c>
      <c r="N49" s="59">
        <f t="shared" ref="N49:N58" si="37">IFERROR((((18.28+15.08)*L49)*12)+(0.062*M49)+(0.0145*M49)+(0.1*M49)+(0.00147*M49)+(0.005*M49)+(0.0011*M49)+(IF(L49/K49&lt;0.5,0,(11268*L49))),0)</f>
        <v>0</v>
      </c>
      <c r="O49" s="59">
        <f>M49+N49</f>
        <v>0</v>
      </c>
    </row>
    <row r="50" spans="1:15" ht="15.75" x14ac:dyDescent="0.25">
      <c r="A50" s="33" t="s">
        <v>73</v>
      </c>
      <c r="B50" s="34"/>
      <c r="C50" s="35"/>
      <c r="D50" s="36"/>
      <c r="E50" s="37"/>
      <c r="F50" s="59">
        <f>C50*E50</f>
        <v>0</v>
      </c>
      <c r="G50" s="59">
        <f t="shared" si="36"/>
        <v>0</v>
      </c>
      <c r="H50" s="59">
        <f>F50+G50</f>
        <v>0</v>
      </c>
      <c r="J50" s="35"/>
      <c r="K50" s="36"/>
      <c r="L50" s="37"/>
      <c r="M50" s="59">
        <f>J50*L50</f>
        <v>0</v>
      </c>
      <c r="N50" s="59">
        <f t="shared" si="37"/>
        <v>0</v>
      </c>
      <c r="O50" s="59">
        <f>M50+N50</f>
        <v>0</v>
      </c>
    </row>
    <row r="51" spans="1:15" ht="15.75" x14ac:dyDescent="0.25">
      <c r="A51" s="33" t="s">
        <v>73</v>
      </c>
      <c r="B51" s="34"/>
      <c r="C51" s="35"/>
      <c r="D51" s="36"/>
      <c r="E51" s="37"/>
      <c r="F51" s="59">
        <f>C51*E51</f>
        <v>0</v>
      </c>
      <c r="G51" s="59">
        <f t="shared" si="36"/>
        <v>0</v>
      </c>
      <c r="H51" s="59">
        <f t="shared" ref="H51:H57" si="38">F51+G51</f>
        <v>0</v>
      </c>
      <c r="J51" s="35"/>
      <c r="K51" s="36"/>
      <c r="L51" s="37"/>
      <c r="M51" s="59">
        <f t="shared" ref="M51:M58" si="39">J51*L51</f>
        <v>0</v>
      </c>
      <c r="N51" s="59">
        <f t="shared" si="37"/>
        <v>0</v>
      </c>
      <c r="O51" s="59">
        <f t="shared" ref="O51:O57" si="40">M51+N51</f>
        <v>0</v>
      </c>
    </row>
    <row r="52" spans="1:15" ht="15.75" x14ac:dyDescent="0.25">
      <c r="A52" s="33" t="s">
        <v>73</v>
      </c>
      <c r="B52" s="34"/>
      <c r="C52" s="35"/>
      <c r="D52" s="36"/>
      <c r="E52" s="37"/>
      <c r="F52" s="59">
        <f t="shared" ref="F52:F56" si="41">C52*E52</f>
        <v>0</v>
      </c>
      <c r="G52" s="59">
        <f t="shared" si="36"/>
        <v>0</v>
      </c>
      <c r="H52" s="59">
        <f t="shared" ref="H52:H56" si="42">F52+G52</f>
        <v>0</v>
      </c>
      <c r="J52" s="35"/>
      <c r="K52" s="36"/>
      <c r="L52" s="37"/>
      <c r="M52" s="59">
        <f t="shared" ref="M52:M56" si="43">J52*L52</f>
        <v>0</v>
      </c>
      <c r="N52" s="59">
        <f t="shared" si="37"/>
        <v>0</v>
      </c>
      <c r="O52" s="59">
        <f t="shared" ref="O52:O56" si="44">M52+N52</f>
        <v>0</v>
      </c>
    </row>
    <row r="53" spans="1:15" ht="15.75" x14ac:dyDescent="0.25">
      <c r="A53" s="33" t="s">
        <v>73</v>
      </c>
      <c r="B53" s="34"/>
      <c r="C53" s="35"/>
      <c r="D53" s="36"/>
      <c r="E53" s="37"/>
      <c r="F53" s="59">
        <f t="shared" si="41"/>
        <v>0</v>
      </c>
      <c r="G53" s="59">
        <f t="shared" si="36"/>
        <v>0</v>
      </c>
      <c r="H53" s="59">
        <f t="shared" si="42"/>
        <v>0</v>
      </c>
      <c r="J53" s="35"/>
      <c r="K53" s="36"/>
      <c r="L53" s="37"/>
      <c r="M53" s="59">
        <f t="shared" si="43"/>
        <v>0</v>
      </c>
      <c r="N53" s="59">
        <f t="shared" si="37"/>
        <v>0</v>
      </c>
      <c r="O53" s="59">
        <f t="shared" si="44"/>
        <v>0</v>
      </c>
    </row>
    <row r="54" spans="1:15" ht="15.75" x14ac:dyDescent="0.25">
      <c r="A54" s="33" t="s">
        <v>73</v>
      </c>
      <c r="B54" s="34"/>
      <c r="C54" s="35"/>
      <c r="D54" s="36"/>
      <c r="E54" s="37"/>
      <c r="F54" s="59">
        <f t="shared" si="41"/>
        <v>0</v>
      </c>
      <c r="G54" s="59">
        <f t="shared" si="36"/>
        <v>0</v>
      </c>
      <c r="H54" s="59">
        <f t="shared" si="42"/>
        <v>0</v>
      </c>
      <c r="J54" s="35"/>
      <c r="K54" s="36"/>
      <c r="L54" s="37"/>
      <c r="M54" s="59">
        <f t="shared" si="43"/>
        <v>0</v>
      </c>
      <c r="N54" s="59">
        <f t="shared" si="37"/>
        <v>0</v>
      </c>
      <c r="O54" s="59">
        <f t="shared" si="44"/>
        <v>0</v>
      </c>
    </row>
    <row r="55" spans="1:15" ht="15.75" x14ac:dyDescent="0.25">
      <c r="A55" s="33" t="s">
        <v>73</v>
      </c>
      <c r="B55" s="34"/>
      <c r="C55" s="35"/>
      <c r="D55" s="36"/>
      <c r="E55" s="37"/>
      <c r="F55" s="59">
        <f t="shared" si="41"/>
        <v>0</v>
      </c>
      <c r="G55" s="59">
        <f t="shared" si="36"/>
        <v>0</v>
      </c>
      <c r="H55" s="59">
        <f t="shared" si="42"/>
        <v>0</v>
      </c>
      <c r="J55" s="35"/>
      <c r="K55" s="36"/>
      <c r="L55" s="37"/>
      <c r="M55" s="59">
        <f t="shared" si="43"/>
        <v>0</v>
      </c>
      <c r="N55" s="59">
        <f t="shared" si="37"/>
        <v>0</v>
      </c>
      <c r="O55" s="59">
        <f t="shared" si="44"/>
        <v>0</v>
      </c>
    </row>
    <row r="56" spans="1:15" ht="15.75" x14ac:dyDescent="0.25">
      <c r="A56" s="33" t="s">
        <v>73</v>
      </c>
      <c r="B56" s="34"/>
      <c r="C56" s="35"/>
      <c r="D56" s="36"/>
      <c r="E56" s="37"/>
      <c r="F56" s="59">
        <f t="shared" si="41"/>
        <v>0</v>
      </c>
      <c r="G56" s="59">
        <f t="shared" si="36"/>
        <v>0</v>
      </c>
      <c r="H56" s="59">
        <f t="shared" si="42"/>
        <v>0</v>
      </c>
      <c r="J56" s="35"/>
      <c r="K56" s="36"/>
      <c r="L56" s="37"/>
      <c r="M56" s="59">
        <f t="shared" si="43"/>
        <v>0</v>
      </c>
      <c r="N56" s="59">
        <f t="shared" si="37"/>
        <v>0</v>
      </c>
      <c r="O56" s="59">
        <f t="shared" si="44"/>
        <v>0</v>
      </c>
    </row>
    <row r="57" spans="1:15" ht="15.75" x14ac:dyDescent="0.25">
      <c r="A57" s="33" t="s">
        <v>73</v>
      </c>
      <c r="B57" s="34"/>
      <c r="C57" s="35"/>
      <c r="D57" s="36"/>
      <c r="E57" s="37"/>
      <c r="F57" s="59">
        <f>C57*E57</f>
        <v>0</v>
      </c>
      <c r="G57" s="59">
        <f t="shared" si="36"/>
        <v>0</v>
      </c>
      <c r="H57" s="59">
        <f t="shared" si="38"/>
        <v>0</v>
      </c>
      <c r="J57" s="35"/>
      <c r="K57" s="36"/>
      <c r="L57" s="37"/>
      <c r="M57" s="59">
        <f t="shared" si="39"/>
        <v>0</v>
      </c>
      <c r="N57" s="59">
        <f t="shared" si="37"/>
        <v>0</v>
      </c>
      <c r="O57" s="59">
        <f t="shared" si="40"/>
        <v>0</v>
      </c>
    </row>
    <row r="58" spans="1:15" ht="15.75" x14ac:dyDescent="0.25">
      <c r="A58" s="33" t="s">
        <v>73</v>
      </c>
      <c r="B58" s="34"/>
      <c r="C58" s="35"/>
      <c r="D58" s="36"/>
      <c r="E58" s="37"/>
      <c r="F58" s="59">
        <f>C58*E58</f>
        <v>0</v>
      </c>
      <c r="G58" s="59">
        <f t="shared" si="36"/>
        <v>0</v>
      </c>
      <c r="H58" s="59">
        <f>F58+G58</f>
        <v>0</v>
      </c>
      <c r="J58" s="35"/>
      <c r="K58" s="36"/>
      <c r="L58" s="37"/>
      <c r="M58" s="59">
        <f t="shared" si="39"/>
        <v>0</v>
      </c>
      <c r="N58" s="59">
        <f t="shared" si="37"/>
        <v>0</v>
      </c>
      <c r="O58" s="59">
        <f>M58+N58</f>
        <v>0</v>
      </c>
    </row>
    <row r="59" spans="1:15" ht="19.5" thickBot="1" x14ac:dyDescent="0.35">
      <c r="A59" s="221" t="s">
        <v>75</v>
      </c>
      <c r="B59" s="221"/>
      <c r="C59" s="62">
        <f t="shared" ref="C59:H59" si="45">SUM(C49:C58)</f>
        <v>0</v>
      </c>
      <c r="D59" s="73">
        <f t="shared" si="45"/>
        <v>0</v>
      </c>
      <c r="E59" s="74">
        <f t="shared" si="45"/>
        <v>0</v>
      </c>
      <c r="F59" s="62">
        <f t="shared" si="45"/>
        <v>0</v>
      </c>
      <c r="G59" s="62">
        <f t="shared" si="45"/>
        <v>0</v>
      </c>
      <c r="H59" s="62">
        <f t="shared" si="45"/>
        <v>0</v>
      </c>
      <c r="I59" s="13"/>
      <c r="J59" s="62">
        <f t="shared" ref="J59:O59" si="46">SUM(J49:J58)</f>
        <v>0</v>
      </c>
      <c r="K59" s="73">
        <f t="shared" si="46"/>
        <v>0</v>
      </c>
      <c r="L59" s="74">
        <f t="shared" si="46"/>
        <v>0</v>
      </c>
      <c r="M59" s="62">
        <f t="shared" si="46"/>
        <v>0</v>
      </c>
      <c r="N59" s="62">
        <f t="shared" si="46"/>
        <v>0</v>
      </c>
      <c r="O59" s="62">
        <f t="shared" si="46"/>
        <v>0</v>
      </c>
    </row>
    <row r="60" spans="1:15" ht="13.5" thickTop="1" x14ac:dyDescent="0.2">
      <c r="A60" s="6"/>
      <c r="B60" s="34"/>
      <c r="C60" s="31"/>
      <c r="D60" s="36"/>
      <c r="E60" s="53" t="s">
        <v>0</v>
      </c>
      <c r="F60" s="64"/>
      <c r="G60" s="75"/>
      <c r="H60" s="75"/>
      <c r="J60" s="31"/>
      <c r="K60" s="36"/>
      <c r="L60" s="53"/>
      <c r="M60" s="64"/>
      <c r="N60" s="75"/>
      <c r="O60" s="75"/>
    </row>
    <row r="61" spans="1:15" ht="15.75" x14ac:dyDescent="0.25">
      <c r="A61" s="81" t="s">
        <v>41</v>
      </c>
      <c r="B61" s="34"/>
      <c r="C61" s="31"/>
      <c r="D61" s="36"/>
      <c r="E61" s="53"/>
      <c r="F61" s="64"/>
      <c r="G61" s="75"/>
      <c r="H61" s="75"/>
      <c r="J61" s="31"/>
      <c r="K61" s="36"/>
      <c r="L61" s="53"/>
      <c r="M61" s="64"/>
      <c r="N61" s="75"/>
      <c r="O61" s="75"/>
    </row>
    <row r="62" spans="1:15" ht="15.75" x14ac:dyDescent="0.25">
      <c r="A62" s="33" t="s">
        <v>73</v>
      </c>
      <c r="B62" s="34"/>
      <c r="C62" s="35"/>
      <c r="D62" s="36"/>
      <c r="E62" s="37"/>
      <c r="F62" s="59">
        <f>C62*E62</f>
        <v>0</v>
      </c>
      <c r="G62" s="59">
        <f t="shared" ref="G62:G71" si="47">IFERROR((((18.28+15.08)*E62)*12)+(0.062*F62)+(0.0145*F62)+(0.1*F62)+(0.00147*F62)+(0.005*F62)+(0.0011*F62)+(IF(E62/D62&lt;0.5,0,(11268*E62))),0)</f>
        <v>0</v>
      </c>
      <c r="H62" s="59">
        <f>F62+G62</f>
        <v>0</v>
      </c>
      <c r="J62" s="35"/>
      <c r="K62" s="36"/>
      <c r="L62" s="37"/>
      <c r="M62" s="59">
        <f>J62*L62</f>
        <v>0</v>
      </c>
      <c r="N62" s="59">
        <f t="shared" ref="N62:N71" si="48">IFERROR((((18.28+15.08)*L62)*12)+(0.062*M62)+(0.0145*M62)+(0.1*M62)+(0.00147*M62)+(0.005*M62)+(0.0011*M62)+(IF(L62/K62&lt;0.5,0,(11268*L62))),0)</f>
        <v>0</v>
      </c>
      <c r="O62" s="59">
        <f>M62+N62</f>
        <v>0</v>
      </c>
    </row>
    <row r="63" spans="1:15" ht="15.75" x14ac:dyDescent="0.25">
      <c r="A63" s="33" t="s">
        <v>73</v>
      </c>
      <c r="B63" s="34"/>
      <c r="C63" s="35"/>
      <c r="D63" s="36"/>
      <c r="E63" s="37"/>
      <c r="F63" s="59">
        <f>C63*E63</f>
        <v>0</v>
      </c>
      <c r="G63" s="59">
        <f t="shared" si="47"/>
        <v>0</v>
      </c>
      <c r="H63" s="59">
        <f>F63+G63</f>
        <v>0</v>
      </c>
      <c r="J63" s="35"/>
      <c r="K63" s="36"/>
      <c r="L63" s="37"/>
      <c r="M63" s="59">
        <f>J63*L63</f>
        <v>0</v>
      </c>
      <c r="N63" s="59">
        <f t="shared" si="48"/>
        <v>0</v>
      </c>
      <c r="O63" s="59">
        <f>M63+N63</f>
        <v>0</v>
      </c>
    </row>
    <row r="64" spans="1:15" ht="15.75" x14ac:dyDescent="0.25">
      <c r="A64" s="33" t="s">
        <v>73</v>
      </c>
      <c r="B64" s="34"/>
      <c r="C64" s="35"/>
      <c r="D64" s="36"/>
      <c r="E64" s="37"/>
      <c r="F64" s="59">
        <f t="shared" ref="F64:F68" si="49">C64*E64</f>
        <v>0</v>
      </c>
      <c r="G64" s="59">
        <f t="shared" si="47"/>
        <v>0</v>
      </c>
      <c r="H64" s="59">
        <f t="shared" ref="H64:H68" si="50">F64+G64</f>
        <v>0</v>
      </c>
      <c r="J64" s="35"/>
      <c r="K64" s="36"/>
      <c r="L64" s="37"/>
      <c r="M64" s="59">
        <f t="shared" ref="M64:M68" si="51">J64*L64</f>
        <v>0</v>
      </c>
      <c r="N64" s="59">
        <f t="shared" si="48"/>
        <v>0</v>
      </c>
      <c r="O64" s="59">
        <f t="shared" ref="O64:O68" si="52">M64+N64</f>
        <v>0</v>
      </c>
    </row>
    <row r="65" spans="1:15" ht="15.75" x14ac:dyDescent="0.25">
      <c r="A65" s="33" t="s">
        <v>73</v>
      </c>
      <c r="B65" s="34"/>
      <c r="C65" s="35"/>
      <c r="D65" s="36"/>
      <c r="E65" s="37"/>
      <c r="F65" s="59">
        <f t="shared" si="49"/>
        <v>0</v>
      </c>
      <c r="G65" s="59">
        <f t="shared" si="47"/>
        <v>0</v>
      </c>
      <c r="H65" s="59">
        <f t="shared" si="50"/>
        <v>0</v>
      </c>
      <c r="J65" s="35"/>
      <c r="K65" s="36"/>
      <c r="L65" s="37"/>
      <c r="M65" s="59">
        <f t="shared" si="51"/>
        <v>0</v>
      </c>
      <c r="N65" s="59">
        <f t="shared" si="48"/>
        <v>0</v>
      </c>
      <c r="O65" s="59">
        <f t="shared" si="52"/>
        <v>0</v>
      </c>
    </row>
    <row r="66" spans="1:15" ht="15.75" x14ac:dyDescent="0.25">
      <c r="A66" s="33" t="s">
        <v>73</v>
      </c>
      <c r="B66" s="34"/>
      <c r="C66" s="35"/>
      <c r="D66" s="36"/>
      <c r="E66" s="37"/>
      <c r="F66" s="59">
        <f t="shared" si="49"/>
        <v>0</v>
      </c>
      <c r="G66" s="59">
        <f t="shared" si="47"/>
        <v>0</v>
      </c>
      <c r="H66" s="59">
        <f t="shared" si="50"/>
        <v>0</v>
      </c>
      <c r="J66" s="35"/>
      <c r="K66" s="36"/>
      <c r="L66" s="37"/>
      <c r="M66" s="59">
        <f t="shared" si="51"/>
        <v>0</v>
      </c>
      <c r="N66" s="59">
        <f t="shared" si="48"/>
        <v>0</v>
      </c>
      <c r="O66" s="59">
        <f t="shared" si="52"/>
        <v>0</v>
      </c>
    </row>
    <row r="67" spans="1:15" ht="15.75" x14ac:dyDescent="0.25">
      <c r="A67" s="33" t="s">
        <v>73</v>
      </c>
      <c r="B67" s="34"/>
      <c r="C67" s="35"/>
      <c r="D67" s="36"/>
      <c r="E67" s="37"/>
      <c r="F67" s="59">
        <f t="shared" si="49"/>
        <v>0</v>
      </c>
      <c r="G67" s="59">
        <f t="shared" si="47"/>
        <v>0</v>
      </c>
      <c r="H67" s="59">
        <f t="shared" si="50"/>
        <v>0</v>
      </c>
      <c r="J67" s="35"/>
      <c r="K67" s="36"/>
      <c r="L67" s="37"/>
      <c r="M67" s="59">
        <f t="shared" si="51"/>
        <v>0</v>
      </c>
      <c r="N67" s="59">
        <f t="shared" si="48"/>
        <v>0</v>
      </c>
      <c r="O67" s="59">
        <f t="shared" si="52"/>
        <v>0</v>
      </c>
    </row>
    <row r="68" spans="1:15" ht="15.75" x14ac:dyDescent="0.25">
      <c r="A68" s="33" t="s">
        <v>73</v>
      </c>
      <c r="B68" s="34"/>
      <c r="C68" s="35"/>
      <c r="D68" s="36"/>
      <c r="E68" s="37"/>
      <c r="F68" s="59">
        <f t="shared" si="49"/>
        <v>0</v>
      </c>
      <c r="G68" s="59">
        <f t="shared" si="47"/>
        <v>0</v>
      </c>
      <c r="H68" s="59">
        <f t="shared" si="50"/>
        <v>0</v>
      </c>
      <c r="J68" s="35"/>
      <c r="K68" s="36"/>
      <c r="L68" s="37"/>
      <c r="M68" s="59">
        <f t="shared" si="51"/>
        <v>0</v>
      </c>
      <c r="N68" s="59">
        <f t="shared" si="48"/>
        <v>0</v>
      </c>
      <c r="O68" s="59">
        <f t="shared" si="52"/>
        <v>0</v>
      </c>
    </row>
    <row r="69" spans="1:15" ht="15.75" x14ac:dyDescent="0.25">
      <c r="A69" s="33" t="s">
        <v>73</v>
      </c>
      <c r="B69" s="34"/>
      <c r="C69" s="35"/>
      <c r="D69" s="36"/>
      <c r="E69" s="37"/>
      <c r="F69" s="59">
        <f>C69*E69</f>
        <v>0</v>
      </c>
      <c r="G69" s="59">
        <f t="shared" si="47"/>
        <v>0</v>
      </c>
      <c r="H69" s="59">
        <f t="shared" ref="H69:H70" si="53">F69+G69</f>
        <v>0</v>
      </c>
      <c r="J69" s="35"/>
      <c r="K69" s="36"/>
      <c r="L69" s="37"/>
      <c r="M69" s="59">
        <f t="shared" ref="M69:M71" si="54">J69*L69</f>
        <v>0</v>
      </c>
      <c r="N69" s="59">
        <f t="shared" si="48"/>
        <v>0</v>
      </c>
      <c r="O69" s="59">
        <f t="shared" ref="O69:O70" si="55">M69+N69</f>
        <v>0</v>
      </c>
    </row>
    <row r="70" spans="1:15" ht="15.75" x14ac:dyDescent="0.25">
      <c r="A70" s="33" t="s">
        <v>73</v>
      </c>
      <c r="B70" s="34"/>
      <c r="C70" s="35"/>
      <c r="D70" s="36"/>
      <c r="E70" s="37"/>
      <c r="F70" s="59">
        <f>C70*E70</f>
        <v>0</v>
      </c>
      <c r="G70" s="59">
        <f t="shared" si="47"/>
        <v>0</v>
      </c>
      <c r="H70" s="59">
        <f t="shared" si="53"/>
        <v>0</v>
      </c>
      <c r="J70" s="35"/>
      <c r="K70" s="36"/>
      <c r="L70" s="37"/>
      <c r="M70" s="59">
        <f t="shared" si="54"/>
        <v>0</v>
      </c>
      <c r="N70" s="59">
        <f t="shared" si="48"/>
        <v>0</v>
      </c>
      <c r="O70" s="59">
        <f t="shared" si="55"/>
        <v>0</v>
      </c>
    </row>
    <row r="71" spans="1:15" ht="15.75" x14ac:dyDescent="0.25">
      <c r="A71" s="33" t="s">
        <v>73</v>
      </c>
      <c r="B71" s="34"/>
      <c r="C71" s="35"/>
      <c r="D71" s="36"/>
      <c r="E71" s="37"/>
      <c r="F71" s="59">
        <f>C71*E71</f>
        <v>0</v>
      </c>
      <c r="G71" s="59">
        <f t="shared" si="47"/>
        <v>0</v>
      </c>
      <c r="H71" s="59">
        <f>F71+G71</f>
        <v>0</v>
      </c>
      <c r="J71" s="35"/>
      <c r="K71" s="36"/>
      <c r="L71" s="37"/>
      <c r="M71" s="59">
        <f t="shared" si="54"/>
        <v>0</v>
      </c>
      <c r="N71" s="59">
        <f t="shared" si="48"/>
        <v>0</v>
      </c>
      <c r="O71" s="59">
        <f>M71+N71</f>
        <v>0</v>
      </c>
    </row>
    <row r="72" spans="1:15" ht="19.5" thickBot="1" x14ac:dyDescent="0.35">
      <c r="A72" s="221" t="s">
        <v>76</v>
      </c>
      <c r="B72" s="221"/>
      <c r="C72" s="62">
        <f t="shared" ref="C72:H72" si="56">SUM(C62:C71)</f>
        <v>0</v>
      </c>
      <c r="D72" s="73">
        <f t="shared" si="56"/>
        <v>0</v>
      </c>
      <c r="E72" s="74">
        <f t="shared" si="56"/>
        <v>0</v>
      </c>
      <c r="F72" s="62">
        <f t="shared" si="56"/>
        <v>0</v>
      </c>
      <c r="G72" s="62">
        <f t="shared" si="56"/>
        <v>0</v>
      </c>
      <c r="H72" s="62">
        <f t="shared" si="56"/>
        <v>0</v>
      </c>
      <c r="I72" s="13"/>
      <c r="J72" s="62">
        <f t="shared" ref="J72:O72" si="57">SUM(J62:J71)</f>
        <v>0</v>
      </c>
      <c r="K72" s="73">
        <f t="shared" si="57"/>
        <v>0</v>
      </c>
      <c r="L72" s="74">
        <f t="shared" si="57"/>
        <v>0</v>
      </c>
      <c r="M72" s="62">
        <f t="shared" si="57"/>
        <v>0</v>
      </c>
      <c r="N72" s="62">
        <f t="shared" si="57"/>
        <v>0</v>
      </c>
      <c r="O72" s="62">
        <f t="shared" si="57"/>
        <v>0</v>
      </c>
    </row>
    <row r="73" spans="1:15" ht="13.5" thickTop="1" x14ac:dyDescent="0.2">
      <c r="A73" s="6"/>
      <c r="B73" s="34"/>
      <c r="C73" s="31"/>
      <c r="D73" s="36"/>
      <c r="E73" s="53"/>
      <c r="F73" s="64"/>
      <c r="G73" s="75"/>
      <c r="H73" s="75"/>
      <c r="J73" s="31"/>
      <c r="K73" s="36"/>
      <c r="L73" s="53"/>
      <c r="M73" s="64"/>
      <c r="N73" s="75"/>
      <c r="O73" s="75"/>
    </row>
    <row r="74" spans="1:15" ht="15.75" x14ac:dyDescent="0.25">
      <c r="A74" s="81" t="s">
        <v>74</v>
      </c>
      <c r="B74" s="54"/>
      <c r="C74" s="31"/>
      <c r="D74" s="36"/>
      <c r="E74" s="53"/>
      <c r="F74" s="64"/>
      <c r="G74" s="75"/>
      <c r="H74" s="75"/>
      <c r="J74" s="31"/>
      <c r="K74" s="36"/>
      <c r="L74" s="53"/>
      <c r="M74" s="64"/>
      <c r="N74" s="75"/>
      <c r="O74" s="75"/>
    </row>
    <row r="75" spans="1:15" x14ac:dyDescent="0.2">
      <c r="A75" s="80" t="s">
        <v>105</v>
      </c>
      <c r="B75" s="34"/>
      <c r="F75" s="13"/>
      <c r="G75" s="13"/>
      <c r="H75" s="13"/>
      <c r="M75" s="13"/>
      <c r="N75" s="13"/>
      <c r="O75" s="13"/>
    </row>
    <row r="76" spans="1:15" ht="15.75" x14ac:dyDescent="0.25">
      <c r="A76" s="33" t="s">
        <v>78</v>
      </c>
      <c r="B76" s="55"/>
      <c r="C76" s="35"/>
      <c r="D76" s="56"/>
      <c r="E76" s="37"/>
      <c r="F76" s="59">
        <f>C76*E76</f>
        <v>0</v>
      </c>
      <c r="G76" s="59">
        <f t="shared" ref="G76:G84" si="58">IFERROR((((18.28+15.08)*E76)*12)+(0.062*F76)+(0.01467*F76)+(0.0011*F76),0)</f>
        <v>0</v>
      </c>
      <c r="H76" s="59">
        <f t="shared" ref="H76" si="59">F76+G76</f>
        <v>0</v>
      </c>
      <c r="J76" s="35"/>
      <c r="K76" s="56"/>
      <c r="L76" s="37"/>
      <c r="M76" s="59">
        <f>J76*L76</f>
        <v>0</v>
      </c>
      <c r="N76" s="59">
        <f t="shared" ref="N76:N84" si="60">IFERROR((((18.28+15.08)*L76)*12)+(0.062*M76)+(0.01467*M76)+(0.0011*M76),0)</f>
        <v>0</v>
      </c>
      <c r="O76" s="59">
        <f t="shared" ref="O76" si="61">M76+N76</f>
        <v>0</v>
      </c>
    </row>
    <row r="77" spans="1:15" ht="15.75" x14ac:dyDescent="0.25">
      <c r="A77" s="33" t="s">
        <v>78</v>
      </c>
      <c r="B77" s="55"/>
      <c r="C77" s="35"/>
      <c r="D77" s="56"/>
      <c r="E77" s="37"/>
      <c r="F77" s="59">
        <v>0</v>
      </c>
      <c r="G77" s="59">
        <f t="shared" si="58"/>
        <v>0</v>
      </c>
      <c r="H77" s="59">
        <f t="shared" ref="H77:H84" si="62">F77+G77</f>
        <v>0</v>
      </c>
      <c r="J77" s="35"/>
      <c r="K77" s="56"/>
      <c r="L77" s="37"/>
      <c r="M77" s="59">
        <f t="shared" ref="M77:M84" si="63">J77*L77</f>
        <v>0</v>
      </c>
      <c r="N77" s="59">
        <f t="shared" si="60"/>
        <v>0</v>
      </c>
      <c r="O77" s="59">
        <f t="shared" ref="O77:O84" si="64">M77+N77</f>
        <v>0</v>
      </c>
    </row>
    <row r="78" spans="1:15" ht="15.75" x14ac:dyDescent="0.25">
      <c r="A78" s="33" t="s">
        <v>78</v>
      </c>
      <c r="B78" s="55"/>
      <c r="C78" s="35"/>
      <c r="D78" s="56"/>
      <c r="E78" s="37"/>
      <c r="F78" s="59">
        <f t="shared" ref="F78:F82" si="65">C78*E78</f>
        <v>0</v>
      </c>
      <c r="G78" s="59">
        <f t="shared" si="58"/>
        <v>0</v>
      </c>
      <c r="H78" s="59">
        <f t="shared" ref="H78:H82" si="66">F78+G78</f>
        <v>0</v>
      </c>
      <c r="J78" s="35"/>
      <c r="K78" s="56"/>
      <c r="L78" s="37"/>
      <c r="M78" s="59">
        <f t="shared" ref="M78:M82" si="67">J78*L78</f>
        <v>0</v>
      </c>
      <c r="N78" s="59">
        <f t="shared" si="60"/>
        <v>0</v>
      </c>
      <c r="O78" s="59">
        <f t="shared" ref="O78:O82" si="68">M78+N78</f>
        <v>0</v>
      </c>
    </row>
    <row r="79" spans="1:15" ht="15.75" x14ac:dyDescent="0.25">
      <c r="A79" s="33" t="s">
        <v>78</v>
      </c>
      <c r="B79" s="55"/>
      <c r="C79" s="35"/>
      <c r="D79" s="56"/>
      <c r="E79" s="37"/>
      <c r="F79" s="59">
        <f t="shared" si="65"/>
        <v>0</v>
      </c>
      <c r="G79" s="59">
        <f t="shared" si="58"/>
        <v>0</v>
      </c>
      <c r="H79" s="59">
        <f t="shared" si="66"/>
        <v>0</v>
      </c>
      <c r="J79" s="35"/>
      <c r="K79" s="56"/>
      <c r="L79" s="37"/>
      <c r="M79" s="59">
        <f t="shared" si="67"/>
        <v>0</v>
      </c>
      <c r="N79" s="59">
        <f t="shared" si="60"/>
        <v>0</v>
      </c>
      <c r="O79" s="59">
        <f t="shared" si="68"/>
        <v>0</v>
      </c>
    </row>
    <row r="80" spans="1:15" ht="15.75" x14ac:dyDescent="0.25">
      <c r="A80" s="33" t="s">
        <v>78</v>
      </c>
      <c r="B80" s="55"/>
      <c r="C80" s="35"/>
      <c r="D80" s="56"/>
      <c r="E80" s="37"/>
      <c r="F80" s="59">
        <v>0</v>
      </c>
      <c r="G80" s="59">
        <f t="shared" si="58"/>
        <v>0</v>
      </c>
      <c r="H80" s="59">
        <f t="shared" si="66"/>
        <v>0</v>
      </c>
      <c r="J80" s="35"/>
      <c r="K80" s="56"/>
      <c r="L80" s="37"/>
      <c r="M80" s="59">
        <f t="shared" si="67"/>
        <v>0</v>
      </c>
      <c r="N80" s="59">
        <f t="shared" si="60"/>
        <v>0</v>
      </c>
      <c r="O80" s="59">
        <f t="shared" si="68"/>
        <v>0</v>
      </c>
    </row>
    <row r="81" spans="1:15" ht="15.75" x14ac:dyDescent="0.25">
      <c r="A81" s="33" t="s">
        <v>78</v>
      </c>
      <c r="B81" s="55"/>
      <c r="C81" s="35"/>
      <c r="D81" s="56"/>
      <c r="E81" s="37"/>
      <c r="F81" s="59">
        <f t="shared" si="65"/>
        <v>0</v>
      </c>
      <c r="G81" s="59">
        <f t="shared" si="58"/>
        <v>0</v>
      </c>
      <c r="H81" s="59">
        <f t="shared" si="66"/>
        <v>0</v>
      </c>
      <c r="J81" s="35"/>
      <c r="K81" s="56"/>
      <c r="L81" s="37"/>
      <c r="M81" s="59">
        <f t="shared" si="67"/>
        <v>0</v>
      </c>
      <c r="N81" s="59">
        <f t="shared" si="60"/>
        <v>0</v>
      </c>
      <c r="O81" s="59">
        <f t="shared" si="68"/>
        <v>0</v>
      </c>
    </row>
    <row r="82" spans="1:15" ht="15.75" x14ac:dyDescent="0.25">
      <c r="A82" s="33" t="s">
        <v>78</v>
      </c>
      <c r="B82" s="55"/>
      <c r="C82" s="35"/>
      <c r="D82" s="56"/>
      <c r="E82" s="37"/>
      <c r="F82" s="59">
        <f t="shared" si="65"/>
        <v>0</v>
      </c>
      <c r="G82" s="59">
        <f t="shared" si="58"/>
        <v>0</v>
      </c>
      <c r="H82" s="59">
        <f t="shared" si="66"/>
        <v>0</v>
      </c>
      <c r="J82" s="35"/>
      <c r="K82" s="56"/>
      <c r="L82" s="37"/>
      <c r="M82" s="59">
        <f t="shared" si="67"/>
        <v>0</v>
      </c>
      <c r="N82" s="59">
        <f t="shared" si="60"/>
        <v>0</v>
      </c>
      <c r="O82" s="59">
        <f t="shared" si="68"/>
        <v>0</v>
      </c>
    </row>
    <row r="83" spans="1:15" ht="15.75" x14ac:dyDescent="0.25">
      <c r="A83" s="33" t="s">
        <v>78</v>
      </c>
      <c r="B83" s="55"/>
      <c r="C83" s="35"/>
      <c r="D83" s="56"/>
      <c r="E83" s="37"/>
      <c r="F83" s="59">
        <f t="shared" ref="F83:F84" si="69">C83*E83</f>
        <v>0</v>
      </c>
      <c r="G83" s="59">
        <f t="shared" si="58"/>
        <v>0</v>
      </c>
      <c r="H83" s="59">
        <f t="shared" si="62"/>
        <v>0</v>
      </c>
      <c r="J83" s="35"/>
      <c r="K83" s="56"/>
      <c r="L83" s="37"/>
      <c r="M83" s="59">
        <f t="shared" si="63"/>
        <v>0</v>
      </c>
      <c r="N83" s="59">
        <f t="shared" si="60"/>
        <v>0</v>
      </c>
      <c r="O83" s="59">
        <f t="shared" si="64"/>
        <v>0</v>
      </c>
    </row>
    <row r="84" spans="1:15" ht="15.75" x14ac:dyDescent="0.25">
      <c r="A84" s="33" t="s">
        <v>78</v>
      </c>
      <c r="B84" s="55"/>
      <c r="C84" s="35"/>
      <c r="D84" s="56"/>
      <c r="E84" s="37"/>
      <c r="F84" s="59">
        <f t="shared" si="69"/>
        <v>0</v>
      </c>
      <c r="G84" s="59">
        <f t="shared" si="58"/>
        <v>0</v>
      </c>
      <c r="H84" s="59">
        <f t="shared" si="62"/>
        <v>0</v>
      </c>
      <c r="J84" s="35"/>
      <c r="K84" s="56"/>
      <c r="L84" s="37"/>
      <c r="M84" s="59">
        <f t="shared" si="63"/>
        <v>0</v>
      </c>
      <c r="N84" s="59">
        <f t="shared" si="60"/>
        <v>0</v>
      </c>
      <c r="O84" s="59">
        <f t="shared" si="64"/>
        <v>0</v>
      </c>
    </row>
    <row r="85" spans="1:15" ht="19.5" thickBot="1" x14ac:dyDescent="0.35">
      <c r="A85" s="221" t="s">
        <v>77</v>
      </c>
      <c r="B85" s="221"/>
      <c r="C85" s="62">
        <f t="shared" ref="C85:H85" si="70">SUM(C76:C84)</f>
        <v>0</v>
      </c>
      <c r="D85" s="73">
        <f t="shared" si="70"/>
        <v>0</v>
      </c>
      <c r="E85" s="74">
        <f t="shared" si="70"/>
        <v>0</v>
      </c>
      <c r="F85" s="62">
        <f t="shared" si="70"/>
        <v>0</v>
      </c>
      <c r="G85" s="62">
        <f t="shared" si="70"/>
        <v>0</v>
      </c>
      <c r="H85" s="62">
        <f t="shared" si="70"/>
        <v>0</v>
      </c>
      <c r="I85" s="13"/>
      <c r="J85" s="62">
        <f t="shared" ref="J85:O85" si="71">SUM(J76:J84)</f>
        <v>0</v>
      </c>
      <c r="K85" s="73">
        <f t="shared" si="71"/>
        <v>0</v>
      </c>
      <c r="L85" s="74">
        <f t="shared" si="71"/>
        <v>0</v>
      </c>
      <c r="M85" s="62">
        <f t="shared" si="71"/>
        <v>0</v>
      </c>
      <c r="N85" s="62">
        <f t="shared" si="71"/>
        <v>0</v>
      </c>
      <c r="O85" s="62">
        <f t="shared" si="71"/>
        <v>0</v>
      </c>
    </row>
    <row r="86" spans="1:15" ht="13.5" thickTop="1" x14ac:dyDescent="0.2">
      <c r="A86" s="51"/>
      <c r="B86" s="6"/>
      <c r="C86" s="57"/>
      <c r="D86" s="36"/>
      <c r="E86" s="58"/>
      <c r="F86" s="61"/>
      <c r="G86" s="61"/>
      <c r="H86" s="61"/>
      <c r="J86" s="57"/>
      <c r="K86" s="36"/>
      <c r="L86" s="58"/>
      <c r="M86" s="61"/>
      <c r="N86" s="61"/>
      <c r="O86" s="61"/>
    </row>
    <row r="87" spans="1:15" ht="18.75" x14ac:dyDescent="0.3">
      <c r="A87" s="66" t="s">
        <v>79</v>
      </c>
      <c r="B87" s="67"/>
      <c r="C87" s="68">
        <f t="shared" ref="C87:H87" si="72">C46+C59+C72+C85</f>
        <v>0</v>
      </c>
      <c r="D87" s="69">
        <f t="shared" si="72"/>
        <v>0</v>
      </c>
      <c r="E87" s="70">
        <f t="shared" si="72"/>
        <v>0</v>
      </c>
      <c r="F87" s="65">
        <f t="shared" si="72"/>
        <v>0</v>
      </c>
      <c r="G87" s="71">
        <f t="shared" si="72"/>
        <v>0</v>
      </c>
      <c r="H87" s="71">
        <f t="shared" si="72"/>
        <v>0</v>
      </c>
      <c r="I87" s="72"/>
      <c r="J87" s="71">
        <f t="shared" ref="J87:O87" si="73">J46+J59+J72+J85</f>
        <v>0</v>
      </c>
      <c r="K87" s="69">
        <f t="shared" si="73"/>
        <v>0</v>
      </c>
      <c r="L87" s="70">
        <f t="shared" si="73"/>
        <v>0</v>
      </c>
      <c r="M87" s="71">
        <f t="shared" si="73"/>
        <v>0</v>
      </c>
      <c r="N87" s="71">
        <f t="shared" si="73"/>
        <v>0</v>
      </c>
      <c r="O87" s="71">
        <f t="shared" si="73"/>
        <v>0</v>
      </c>
    </row>
  </sheetData>
  <sheetProtection algorithmName="SHA-512" hashValue="rb1fVsNzYJEgU37G54WgwV+cevk9F7ECw8QoR9SiLsA5DpnJVYvNCEXKYDuTBnlVUjgE+UfbdspPWsWR5lfsEg==" saltValue="Fa6F9d9gIK9iypVs3gJbWQ==" spinCount="100000" sheet="1" objects="1" scenarios="1"/>
  <mergeCells count="9">
    <mergeCell ref="J1:P1"/>
    <mergeCell ref="A72:B72"/>
    <mergeCell ref="A85:B85"/>
    <mergeCell ref="C4:H4"/>
    <mergeCell ref="J4:O4"/>
    <mergeCell ref="C5:H5"/>
    <mergeCell ref="J5:O5"/>
    <mergeCell ref="A46:B46"/>
    <mergeCell ref="A59:B59"/>
  </mergeCells>
  <conditionalFormatting sqref="D20:D29 K20:K29 D76:D84 K76:K84 D8:D9 D11:D17">
    <cfRule type="expression" dxfId="19" priority="112">
      <formula>AND($E8&gt;0,$D8=0)</formula>
    </cfRule>
  </conditionalFormatting>
  <conditionalFormatting sqref="D33 D35:D41">
    <cfRule type="expression" dxfId="18" priority="80">
      <formula>AND($E33&gt;0,$D33=0)</formula>
    </cfRule>
  </conditionalFormatting>
  <conditionalFormatting sqref="D44">
    <cfRule type="expression" dxfId="17" priority="76">
      <formula>AND($E44&gt;0,$D44=0)</formula>
    </cfRule>
  </conditionalFormatting>
  <conditionalFormatting sqref="D49:D58">
    <cfRule type="expression" dxfId="16" priority="74">
      <formula>AND($E49&gt;0,$D49=0)</formula>
    </cfRule>
  </conditionalFormatting>
  <conditionalFormatting sqref="D62:D65 D67:D71">
    <cfRule type="expression" dxfId="15" priority="72">
      <formula>AND($E62&gt;0,$D62=0)</formula>
    </cfRule>
  </conditionalFormatting>
  <conditionalFormatting sqref="K44">
    <cfRule type="expression" dxfId="14" priority="67">
      <formula>AND($L44&gt;0,$K44=0)</formula>
    </cfRule>
  </conditionalFormatting>
  <conditionalFormatting sqref="K9 K11:K17">
    <cfRule type="expression" dxfId="13" priority="63">
      <formula>AND($E9&gt;0,$D9=0)</formula>
    </cfRule>
  </conditionalFormatting>
  <conditionalFormatting sqref="K32:K33 K35:K41">
    <cfRule type="expression" dxfId="12" priority="61">
      <formula>AND($E32&gt;0,$D32=0)</formula>
    </cfRule>
  </conditionalFormatting>
  <conditionalFormatting sqref="K49:K50 K52:K58">
    <cfRule type="expression" dxfId="11" priority="60">
      <formula>AND($E49&gt;0,$D49=0)</formula>
    </cfRule>
  </conditionalFormatting>
  <conditionalFormatting sqref="K62:K65 K67:K71">
    <cfRule type="expression" dxfId="10" priority="59">
      <formula>AND($E62&gt;0,$D62=0)</formula>
    </cfRule>
  </conditionalFormatting>
  <conditionalFormatting sqref="D32">
    <cfRule type="expression" dxfId="9" priority="9">
      <formula>AND($E32&gt;0,$D32=0)</formula>
    </cfRule>
  </conditionalFormatting>
  <conditionalFormatting sqref="K8">
    <cfRule type="expression" dxfId="8" priority="8">
      <formula>AND($E8&gt;0,$D8=0)</formula>
    </cfRule>
  </conditionalFormatting>
  <conditionalFormatting sqref="D34">
    <cfRule type="expression" dxfId="7" priority="7">
      <formula>AND($E34&gt;0,$D34=0)</formula>
    </cfRule>
  </conditionalFormatting>
  <conditionalFormatting sqref="D10">
    <cfRule type="expression" dxfId="6" priority="6">
      <formula>AND($E10&gt;0,$D10=0)</formula>
    </cfRule>
  </conditionalFormatting>
  <conditionalFormatting sqref="D66">
    <cfRule type="expression" dxfId="5" priority="5">
      <formula>AND($E66&gt;0,$D66=0)</formula>
    </cfRule>
  </conditionalFormatting>
  <conditionalFormatting sqref="K66">
    <cfRule type="expression" dxfId="3" priority="4">
      <formula>AND($E66&gt;0,$D66=0)</formula>
    </cfRule>
  </conditionalFormatting>
  <conditionalFormatting sqref="K51">
    <cfRule type="expression" dxfId="2" priority="3">
      <formula>AND($E51&gt;0,$D51=0)</formula>
    </cfRule>
  </conditionalFormatting>
  <conditionalFormatting sqref="K34">
    <cfRule type="expression" dxfId="1" priority="2">
      <formula>AND($E34&gt;0,$D34=0)</formula>
    </cfRule>
  </conditionalFormatting>
  <conditionalFormatting sqref="K10">
    <cfRule type="expression" dxfId="0" priority="1">
      <formula>AND($E10&gt;0,$D10=0)</formula>
    </cfRule>
  </conditionalFormatting>
  <dataValidations count="1">
    <dataValidation type="whole" allowBlank="1" showInputMessage="1" showErrorMessage="1" sqref="D8:D17 K49:K58 D32:D41 D44 K44 D49:D58 K32:K41 D62:D71 K62:K71 K20:K29 D20:D29 K8:K17">
      <formula1>0</formula1>
      <formula2>100</formula2>
    </dataValidation>
  </dataValidations>
  <pageMargins left="0.7" right="0.7" top="0.75" bottom="0.75" header="0.3" footer="0.3"/>
  <pageSetup paperSize="5" scale="81" orientation="landscape" r:id="rId1"/>
  <headerFooter>
    <oddFooter xml:space="preserve">&amp;L&amp;A&amp;R&amp;8January 10, 2014
the Budget Office&amp;10
</oddFooter>
  </headerFooter>
  <rowBreaks count="1" manualBreakCount="1">
    <brk id="4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A1:Y87"/>
  <sheetViews>
    <sheetView zoomScaleNormal="100" zoomScaleSheetLayoutView="100" workbookViewId="0">
      <selection activeCell="E13" sqref="E13"/>
    </sheetView>
  </sheetViews>
  <sheetFormatPr defaultColWidth="8.85546875" defaultRowHeight="12.75" x14ac:dyDescent="0.2"/>
  <cols>
    <col min="1" max="1" width="74.140625" style="13" customWidth="1"/>
    <col min="2" max="2" width="15" style="171" customWidth="1"/>
    <col min="3" max="5" width="15" style="88" customWidth="1"/>
    <col min="6" max="6" width="15" style="89" customWidth="1"/>
    <col min="7" max="7" width="1.5703125" style="13" customWidth="1"/>
    <col min="8" max="12" width="15" style="13" customWidth="1"/>
    <col min="13" max="13" width="23.28515625" style="13" customWidth="1"/>
    <col min="14" max="16384" width="8.85546875" style="13"/>
  </cols>
  <sheetData>
    <row r="1" spans="1:13" ht="12.75" customHeight="1" x14ac:dyDescent="0.2">
      <c r="A1" s="85"/>
      <c r="B1" s="86"/>
      <c r="C1" s="87"/>
      <c r="D1" s="87"/>
      <c r="K1" s="225"/>
      <c r="L1" s="225"/>
      <c r="M1" s="225"/>
    </row>
    <row r="2" spans="1:13" ht="15.75" customHeight="1" x14ac:dyDescent="0.3">
      <c r="B2" s="227" t="s">
        <v>6</v>
      </c>
      <c r="C2" s="227"/>
      <c r="D2" s="227"/>
      <c r="E2" s="227"/>
      <c r="F2" s="227"/>
      <c r="G2" s="227"/>
      <c r="H2" s="227"/>
      <c r="I2" s="227"/>
      <c r="J2" s="227"/>
      <c r="K2" s="227"/>
      <c r="L2" s="227"/>
      <c r="M2" s="90"/>
    </row>
    <row r="3" spans="1:13" ht="18" x14ac:dyDescent="0.25">
      <c r="B3" s="226" t="s">
        <v>121</v>
      </c>
      <c r="C3" s="226"/>
      <c r="D3" s="226"/>
      <c r="E3" s="226"/>
      <c r="F3" s="226"/>
      <c r="G3" s="226"/>
      <c r="H3" s="226"/>
      <c r="I3" s="226"/>
      <c r="J3" s="226"/>
      <c r="K3" s="226"/>
      <c r="L3" s="226"/>
      <c r="M3" s="91"/>
    </row>
    <row r="4" spans="1:13" s="15" customFormat="1" ht="18" x14ac:dyDescent="0.25">
      <c r="A4" s="24"/>
      <c r="B4" s="24"/>
      <c r="C4" s="24"/>
      <c r="D4" s="24"/>
      <c r="E4" s="24"/>
      <c r="F4" s="92"/>
      <c r="G4" s="93"/>
      <c r="H4" s="94"/>
      <c r="I4" s="94"/>
      <c r="J4" s="94"/>
      <c r="K4" s="94"/>
      <c r="L4" s="94"/>
      <c r="M4" s="94"/>
    </row>
    <row r="5" spans="1:13" ht="18" x14ac:dyDescent="0.25">
      <c r="A5" s="24"/>
      <c r="B5" s="95" t="str">
        <f>'STEP 1 Tuition and Enrollment '!C21</f>
        <v>FY2021-22</v>
      </c>
      <c r="C5" s="95" t="str">
        <f>'STEP 1 Tuition and Enrollment '!D21</f>
        <v>FY2022-23</v>
      </c>
      <c r="D5" s="95"/>
      <c r="E5" s="24"/>
      <c r="F5" s="92"/>
      <c r="G5" s="96"/>
      <c r="H5" s="97"/>
      <c r="I5" s="97"/>
      <c r="J5" s="97"/>
      <c r="K5" s="97"/>
      <c r="L5" s="97"/>
      <c r="M5" s="97"/>
    </row>
    <row r="6" spans="1:13" ht="30" x14ac:dyDescent="0.25">
      <c r="A6" s="98" t="s">
        <v>97</v>
      </c>
      <c r="B6" s="2">
        <f>'STEP 1 Tuition and Enrollment '!C26</f>
        <v>0</v>
      </c>
      <c r="C6" s="2">
        <f>'STEP 1 Tuition and Enrollment '!D26</f>
        <v>0</v>
      </c>
      <c r="D6" s="2"/>
      <c r="E6" s="24"/>
      <c r="F6" s="92"/>
      <c r="G6" s="96"/>
      <c r="H6" s="97"/>
      <c r="I6" s="97"/>
      <c r="J6" s="97"/>
      <c r="K6" s="97"/>
      <c r="L6" s="97"/>
      <c r="M6" s="97"/>
    </row>
    <row r="7" spans="1:13" ht="15" x14ac:dyDescent="0.2">
      <c r="A7" s="99"/>
      <c r="B7" s="222" t="s">
        <v>119</v>
      </c>
      <c r="C7" s="222"/>
      <c r="D7" s="222"/>
      <c r="E7" s="222"/>
      <c r="F7" s="222"/>
      <c r="G7" s="222"/>
      <c r="H7" s="222" t="s">
        <v>120</v>
      </c>
      <c r="I7" s="222"/>
      <c r="J7" s="222"/>
      <c r="K7" s="222"/>
      <c r="L7" s="222"/>
      <c r="M7" s="215"/>
    </row>
    <row r="8" spans="1:13" ht="16.5" customHeight="1" x14ac:dyDescent="0.3">
      <c r="A8" s="100"/>
      <c r="B8" s="228" t="str">
        <f>'STEP 1 Tuition and Enrollment '!C21</f>
        <v>FY2021-22</v>
      </c>
      <c r="C8" s="228"/>
      <c r="D8" s="228"/>
      <c r="E8" s="228"/>
      <c r="F8" s="228"/>
      <c r="G8" s="96"/>
      <c r="H8" s="223" t="str">
        <f>'STEP 1 Tuition and Enrollment '!D21</f>
        <v>FY2022-23</v>
      </c>
      <c r="I8" s="223"/>
      <c r="J8" s="223"/>
      <c r="K8" s="223"/>
      <c r="L8" s="223"/>
      <c r="M8" s="97"/>
    </row>
    <row r="9" spans="1:13" ht="19.5" customHeight="1" x14ac:dyDescent="0.25">
      <c r="A9" s="102" t="s">
        <v>0</v>
      </c>
      <c r="B9" s="103" t="s">
        <v>53</v>
      </c>
      <c r="C9" s="104" t="s">
        <v>2</v>
      </c>
      <c r="D9" s="104" t="s">
        <v>4</v>
      </c>
      <c r="E9" s="104" t="s">
        <v>5</v>
      </c>
      <c r="F9" s="105" t="s">
        <v>33</v>
      </c>
      <c r="G9" s="101"/>
      <c r="H9" s="103" t="s">
        <v>53</v>
      </c>
      <c r="I9" s="104" t="s">
        <v>2</v>
      </c>
      <c r="J9" s="104" t="s">
        <v>4</v>
      </c>
      <c r="K9" s="104" t="s">
        <v>5</v>
      </c>
      <c r="L9" s="105" t="s">
        <v>33</v>
      </c>
    </row>
    <row r="10" spans="1:13" ht="30" customHeight="1" x14ac:dyDescent="0.2">
      <c r="A10" s="106" t="s">
        <v>104</v>
      </c>
      <c r="B10" s="107" t="s">
        <v>1</v>
      </c>
      <c r="C10" s="108" t="s">
        <v>3</v>
      </c>
      <c r="D10" s="109" t="s">
        <v>3</v>
      </c>
      <c r="E10" s="109" t="s">
        <v>3</v>
      </c>
      <c r="F10" s="110" t="s">
        <v>116</v>
      </c>
      <c r="G10" s="111"/>
      <c r="H10" s="107" t="s">
        <v>1</v>
      </c>
      <c r="I10" s="108" t="s">
        <v>3</v>
      </c>
      <c r="J10" s="109" t="s">
        <v>3</v>
      </c>
      <c r="K10" s="109" t="s">
        <v>3</v>
      </c>
      <c r="L10" s="110" t="s">
        <v>116</v>
      </c>
    </row>
    <row r="11" spans="1:13" x14ac:dyDescent="0.2">
      <c r="A11" s="18" t="s">
        <v>103</v>
      </c>
      <c r="B11" s="112" t="s">
        <v>0</v>
      </c>
      <c r="C11" s="113" t="s">
        <v>0</v>
      </c>
      <c r="D11" s="113" t="s">
        <v>0</v>
      </c>
      <c r="E11" s="113" t="s">
        <v>0</v>
      </c>
      <c r="F11" s="114"/>
      <c r="G11" s="16"/>
      <c r="H11" s="115" t="s">
        <v>0</v>
      </c>
      <c r="I11" s="113" t="s">
        <v>0</v>
      </c>
      <c r="J11" s="113" t="s">
        <v>0</v>
      </c>
      <c r="K11" s="113" t="s">
        <v>0</v>
      </c>
      <c r="L11" s="114"/>
    </row>
    <row r="12" spans="1:13" ht="15.75" x14ac:dyDescent="0.25">
      <c r="A12" s="116" t="s">
        <v>36</v>
      </c>
      <c r="B12" s="83">
        <f>'STEP 2 Salaries &amp; Benefits '!E18+'STEP 2 Salaries &amp; Benefits '!E30+'STEP 2 Salaries &amp; Benefits '!E42+'STEP 2 Salaries &amp; Benefits '!E45</f>
        <v>0</v>
      </c>
      <c r="C12" s="5"/>
      <c r="D12" s="117">
        <f>'STEP 2 Salaries &amp; Benefits '!F46</f>
        <v>0</v>
      </c>
      <c r="E12" s="117">
        <f>D12+C12</f>
        <v>0</v>
      </c>
      <c r="F12" s="117" t="str">
        <f>IF($B$6=0,"",E12/$B$6)</f>
        <v/>
      </c>
      <c r="G12" s="101"/>
      <c r="H12" s="83">
        <f>'STEP 2 Salaries &amp; Benefits '!L46</f>
        <v>0</v>
      </c>
      <c r="I12" s="209"/>
      <c r="J12" s="117">
        <f>'STEP 2 Salaries &amp; Benefits '!M46</f>
        <v>0</v>
      </c>
      <c r="K12" s="117">
        <f t="shared" ref="K12:K16" si="0">J12+I12</f>
        <v>0</v>
      </c>
      <c r="L12" s="117" t="str">
        <f>IF($C$6=0,"",K12/$C$6)</f>
        <v/>
      </c>
    </row>
    <row r="13" spans="1:13" ht="15.75" x14ac:dyDescent="0.25">
      <c r="A13" s="118" t="s">
        <v>40</v>
      </c>
      <c r="B13" s="83">
        <f>'STEP 2 Salaries &amp; Benefits '!E59</f>
        <v>0</v>
      </c>
      <c r="C13" s="5"/>
      <c r="D13" s="117">
        <f>'STEP 2 Salaries &amp; Benefits '!F59</f>
        <v>0</v>
      </c>
      <c r="E13" s="117">
        <f t="shared" ref="E12:E16" si="1">D13+C13</f>
        <v>0</v>
      </c>
      <c r="F13" s="117" t="str">
        <f>IF($B$6=0,"",E13/$B$6)</f>
        <v/>
      </c>
      <c r="G13" s="101"/>
      <c r="H13" s="83">
        <f>'STEP 2 Salaries &amp; Benefits '!L59</f>
        <v>0</v>
      </c>
      <c r="I13" s="210"/>
      <c r="J13" s="117">
        <f>'STEP 2 Salaries &amp; Benefits '!M59</f>
        <v>0</v>
      </c>
      <c r="K13" s="117">
        <f t="shared" si="0"/>
        <v>0</v>
      </c>
      <c r="L13" s="117" t="str">
        <f>IF($C$6=0,"",K13/$C$6)</f>
        <v/>
      </c>
    </row>
    <row r="14" spans="1:13" ht="15.75" x14ac:dyDescent="0.25">
      <c r="A14" s="118" t="s">
        <v>41</v>
      </c>
      <c r="B14" s="83">
        <f>'STEP 2 Salaries &amp; Benefits '!E72</f>
        <v>0</v>
      </c>
      <c r="C14" s="5"/>
      <c r="D14" s="117">
        <f>'STEP 2 Salaries &amp; Benefits '!F72</f>
        <v>0</v>
      </c>
      <c r="E14" s="117">
        <f t="shared" si="1"/>
        <v>0</v>
      </c>
      <c r="F14" s="117" t="str">
        <f>IF($B$6=0,"",E14/$B$6)</f>
        <v/>
      </c>
      <c r="G14" s="101"/>
      <c r="H14" s="83">
        <f>'STEP 2 Salaries &amp; Benefits '!L72</f>
        <v>0</v>
      </c>
      <c r="I14" s="210"/>
      <c r="J14" s="117">
        <f>'STEP 2 Salaries &amp; Benefits '!M72</f>
        <v>0</v>
      </c>
      <c r="K14" s="117">
        <f t="shared" si="0"/>
        <v>0</v>
      </c>
      <c r="L14" s="117" t="str">
        <f>IF($C$6=0,"",K14/$C$6)</f>
        <v/>
      </c>
    </row>
    <row r="15" spans="1:13" ht="15.75" x14ac:dyDescent="0.25">
      <c r="A15" s="118" t="s">
        <v>44</v>
      </c>
      <c r="B15" s="83">
        <f>'STEP 2 Salaries &amp; Benefits '!E85</f>
        <v>0</v>
      </c>
      <c r="C15" s="5"/>
      <c r="D15" s="117">
        <f>'STEP 2 Salaries &amp; Benefits '!F85</f>
        <v>0</v>
      </c>
      <c r="E15" s="117">
        <f t="shared" si="1"/>
        <v>0</v>
      </c>
      <c r="F15" s="117" t="str">
        <f>IF($B$6=0,"",E15/$B$6)</f>
        <v/>
      </c>
      <c r="G15" s="101"/>
      <c r="H15" s="83">
        <f>'STEP 2 Salaries &amp; Benefits '!L85</f>
        <v>0</v>
      </c>
      <c r="I15" s="210"/>
      <c r="J15" s="117">
        <f>'STEP 2 Salaries &amp; Benefits '!M85</f>
        <v>0</v>
      </c>
      <c r="K15" s="117">
        <f t="shared" si="0"/>
        <v>0</v>
      </c>
      <c r="L15" s="117" t="str">
        <f>IF($C$6=0,"",K15/$C$6)</f>
        <v/>
      </c>
    </row>
    <row r="16" spans="1:13" ht="15.75" x14ac:dyDescent="0.25">
      <c r="A16" s="118" t="s">
        <v>25</v>
      </c>
      <c r="B16" s="84">
        <f>SUM(B12:B15)</f>
        <v>0</v>
      </c>
      <c r="C16" s="5"/>
      <c r="D16" s="117">
        <f>'STEP 2 Salaries &amp; Benefits '!G87</f>
        <v>0</v>
      </c>
      <c r="E16" s="117">
        <f t="shared" si="1"/>
        <v>0</v>
      </c>
      <c r="F16" s="117" t="str">
        <f>IF($B$6=0,"",E16/$B$6)</f>
        <v/>
      </c>
      <c r="G16" s="101"/>
      <c r="H16" s="84">
        <f>SUM(H12:H15)</f>
        <v>0</v>
      </c>
      <c r="I16" s="210"/>
      <c r="J16" s="117">
        <f>'STEP 2 Salaries &amp; Benefits '!N87</f>
        <v>0</v>
      </c>
      <c r="K16" s="117">
        <f t="shared" si="0"/>
        <v>0</v>
      </c>
      <c r="L16" s="117" t="str">
        <f>IF($C$6=0,"",K16/$C$6)</f>
        <v/>
      </c>
    </row>
    <row r="17" spans="1:12" ht="15.75" x14ac:dyDescent="0.25">
      <c r="A17" s="119" t="s">
        <v>43</v>
      </c>
      <c r="B17" s="120"/>
      <c r="C17" s="121">
        <f>SUM(C12:C16)</f>
        <v>0</v>
      </c>
      <c r="D17" s="121">
        <f>SUM(D12:D16)</f>
        <v>0</v>
      </c>
      <c r="E17" s="121">
        <f>SUM(E12:E16)</f>
        <v>0</v>
      </c>
      <c r="F17" s="121">
        <f>IF($B$6=0,0,E17/$B$6)</f>
        <v>0</v>
      </c>
      <c r="G17" s="101"/>
      <c r="H17" s="120"/>
      <c r="I17" s="121">
        <f>SUM(I12:I16)</f>
        <v>0</v>
      </c>
      <c r="J17" s="121">
        <f>SUM(J12:J16)</f>
        <v>0</v>
      </c>
      <c r="K17" s="121">
        <f>SUM(K12:K16)</f>
        <v>0</v>
      </c>
      <c r="L17" s="121">
        <f>IF($C$6=0,0,K17/$C$6)</f>
        <v>0</v>
      </c>
    </row>
    <row r="18" spans="1:12" ht="15" customHeight="1" x14ac:dyDescent="0.2">
      <c r="A18" s="123" t="s">
        <v>70</v>
      </c>
      <c r="B18" s="124"/>
      <c r="C18" s="125"/>
      <c r="D18" s="125"/>
      <c r="E18" s="126"/>
      <c r="F18" s="127"/>
      <c r="G18" s="101"/>
      <c r="H18" s="124"/>
      <c r="I18" s="125"/>
      <c r="J18" s="125"/>
      <c r="K18" s="126"/>
      <c r="L18" s="127"/>
    </row>
    <row r="19" spans="1:12" ht="15.75" x14ac:dyDescent="0.25">
      <c r="A19" s="118" t="s">
        <v>46</v>
      </c>
      <c r="B19" s="128"/>
      <c r="C19" s="5"/>
      <c r="D19" s="5"/>
      <c r="E19" s="117">
        <f>D19+C19</f>
        <v>0</v>
      </c>
      <c r="F19" s="117" t="str">
        <f>IF($B$6=0,"",E19/$B$6)</f>
        <v/>
      </c>
      <c r="G19" s="101"/>
      <c r="H19" s="128"/>
      <c r="I19" s="5"/>
      <c r="J19" s="5"/>
      <c r="K19" s="117">
        <f t="shared" ref="K19:K22" si="2">J19+I19</f>
        <v>0</v>
      </c>
      <c r="L19" s="117" t="str">
        <f>IF($C$6=0,"",K19/$C$6)</f>
        <v/>
      </c>
    </row>
    <row r="20" spans="1:12" ht="15.75" x14ac:dyDescent="0.25">
      <c r="A20" s="118" t="s">
        <v>45</v>
      </c>
      <c r="B20" s="129"/>
      <c r="C20" s="5"/>
      <c r="D20" s="5"/>
      <c r="E20" s="117">
        <f t="shared" ref="E20:E22" si="3">D20+C20</f>
        <v>0</v>
      </c>
      <c r="F20" s="117" t="str">
        <f>IF($B$6=0,"",E20/$B$6)</f>
        <v/>
      </c>
      <c r="G20" s="101"/>
      <c r="H20" s="129"/>
      <c r="I20" s="5"/>
      <c r="J20" s="5"/>
      <c r="K20" s="117">
        <f t="shared" si="2"/>
        <v>0</v>
      </c>
      <c r="L20" s="117" t="str">
        <f>IF($C$6=0,"",K20/$C$6)</f>
        <v/>
      </c>
    </row>
    <row r="21" spans="1:12" ht="15.75" x14ac:dyDescent="0.25">
      <c r="A21" s="118" t="s">
        <v>59</v>
      </c>
      <c r="B21" s="129"/>
      <c r="C21" s="5"/>
      <c r="D21" s="5"/>
      <c r="E21" s="117">
        <f t="shared" si="3"/>
        <v>0</v>
      </c>
      <c r="F21" s="117" t="str">
        <f>IF($B$6=0,"",E21/$B$6)</f>
        <v/>
      </c>
      <c r="G21" s="101"/>
      <c r="H21" s="129"/>
      <c r="I21" s="5"/>
      <c r="J21" s="5"/>
      <c r="K21" s="117">
        <f t="shared" si="2"/>
        <v>0</v>
      </c>
      <c r="L21" s="117" t="str">
        <f>IF($C$6=0,"",K21/$C$6)</f>
        <v/>
      </c>
    </row>
    <row r="22" spans="1:12" ht="15.75" x14ac:dyDescent="0.25">
      <c r="A22" s="118" t="s">
        <v>54</v>
      </c>
      <c r="B22" s="130"/>
      <c r="C22" s="5"/>
      <c r="D22" s="5"/>
      <c r="E22" s="117">
        <f t="shared" si="3"/>
        <v>0</v>
      </c>
      <c r="F22" s="117" t="str">
        <f>IF($B$6=0,"",E22/$B$6)</f>
        <v/>
      </c>
      <c r="G22" s="101"/>
      <c r="H22" s="130"/>
      <c r="I22" s="5"/>
      <c r="J22" s="5"/>
      <c r="K22" s="117">
        <f t="shared" si="2"/>
        <v>0</v>
      </c>
      <c r="L22" s="117" t="str">
        <f>IF($C$6=0,"",K22/$C$6)</f>
        <v/>
      </c>
    </row>
    <row r="23" spans="1:12" ht="15.75" x14ac:dyDescent="0.25">
      <c r="A23" s="119" t="s">
        <v>51</v>
      </c>
      <c r="B23" s="120"/>
      <c r="C23" s="121">
        <f>SUM(C19:C22)</f>
        <v>0</v>
      </c>
      <c r="D23" s="121">
        <f>SUM(D19:D22)</f>
        <v>0</v>
      </c>
      <c r="E23" s="121">
        <f>SUM(E19:E22)</f>
        <v>0</v>
      </c>
      <c r="F23" s="121">
        <f>IF($B$6=0,0,E23/$B$6)</f>
        <v>0</v>
      </c>
      <c r="G23" s="101"/>
      <c r="H23" s="120"/>
      <c r="I23" s="121">
        <f>SUM(I19:I22)</f>
        <v>0</v>
      </c>
      <c r="J23" s="121">
        <f>SUM(J19:J22)</f>
        <v>0</v>
      </c>
      <c r="K23" s="121">
        <f>SUM(K19:K22)</f>
        <v>0</v>
      </c>
      <c r="L23" s="121">
        <f>IF($C$6=0,0,K23/$C$6)</f>
        <v>0</v>
      </c>
    </row>
    <row r="24" spans="1:12" ht="13.5" customHeight="1" x14ac:dyDescent="0.2">
      <c r="A24" s="123" t="s">
        <v>71</v>
      </c>
      <c r="B24" s="124"/>
      <c r="C24" s="125"/>
      <c r="D24" s="125"/>
      <c r="E24" s="126"/>
      <c r="F24" s="127"/>
      <c r="G24" s="101"/>
      <c r="H24" s="131"/>
      <c r="I24" s="125"/>
      <c r="J24" s="125"/>
      <c r="K24" s="126"/>
      <c r="L24" s="127"/>
    </row>
    <row r="25" spans="1:12" s="135" customFormat="1" ht="15.75" x14ac:dyDescent="0.25">
      <c r="A25" s="132" t="s">
        <v>47</v>
      </c>
      <c r="B25" s="128"/>
      <c r="C25" s="5"/>
      <c r="D25" s="5"/>
      <c r="E25" s="117">
        <f t="shared" ref="E25:E29" si="4">D25+C25</f>
        <v>0</v>
      </c>
      <c r="F25" s="133" t="str">
        <f>IF($B$6=0,"",E25/$B$6)</f>
        <v/>
      </c>
      <c r="G25" s="134"/>
      <c r="H25" s="128"/>
      <c r="I25" s="5"/>
      <c r="J25" s="5"/>
      <c r="K25" s="117">
        <f>J25+I25</f>
        <v>0</v>
      </c>
      <c r="L25" s="117" t="str">
        <f>IF($C$6=0,"",K25/$C$6)</f>
        <v/>
      </c>
    </row>
    <row r="26" spans="1:12" ht="15.75" x14ac:dyDescent="0.25">
      <c r="A26" s="118" t="s">
        <v>48</v>
      </c>
      <c r="B26" s="129"/>
      <c r="C26" s="5"/>
      <c r="D26" s="5"/>
      <c r="E26" s="117">
        <f t="shared" si="4"/>
        <v>0</v>
      </c>
      <c r="F26" s="133" t="str">
        <f>IF($B$6=0,"",E26/$B$6)</f>
        <v/>
      </c>
      <c r="G26" s="101"/>
      <c r="H26" s="129"/>
      <c r="I26" s="5"/>
      <c r="J26" s="5"/>
      <c r="K26" s="117">
        <f t="shared" ref="K26:K29" si="5">J26+I26</f>
        <v>0</v>
      </c>
      <c r="L26" s="117" t="str">
        <f>IF($C$6=0,"",K26/$C$6)</f>
        <v/>
      </c>
    </row>
    <row r="27" spans="1:12" ht="15.75" x14ac:dyDescent="0.25">
      <c r="A27" s="118" t="s">
        <v>49</v>
      </c>
      <c r="B27" s="129" t="s">
        <v>0</v>
      </c>
      <c r="C27" s="5"/>
      <c r="D27" s="5"/>
      <c r="E27" s="117">
        <f t="shared" si="4"/>
        <v>0</v>
      </c>
      <c r="F27" s="133" t="str">
        <f>IF($B$6=0,"",E27/$B$6)</f>
        <v/>
      </c>
      <c r="G27" s="101"/>
      <c r="H27" s="129" t="s">
        <v>0</v>
      </c>
      <c r="I27" s="5"/>
      <c r="J27" s="5"/>
      <c r="K27" s="117">
        <f t="shared" si="5"/>
        <v>0</v>
      </c>
      <c r="L27" s="117" t="str">
        <f>IF($C$6=0,"",K27/$C$6)</f>
        <v/>
      </c>
    </row>
    <row r="28" spans="1:12" ht="15.75" x14ac:dyDescent="0.25">
      <c r="A28" s="118" t="s">
        <v>80</v>
      </c>
      <c r="B28" s="129"/>
      <c r="C28" s="5"/>
      <c r="D28" s="5"/>
      <c r="E28" s="117">
        <f t="shared" si="4"/>
        <v>0</v>
      </c>
      <c r="F28" s="133" t="str">
        <f>IF($B$6=0,"",E28/$B$6)</f>
        <v/>
      </c>
      <c r="G28" s="101"/>
      <c r="H28" s="129"/>
      <c r="I28" s="5"/>
      <c r="J28" s="5"/>
      <c r="K28" s="117">
        <f t="shared" si="5"/>
        <v>0</v>
      </c>
      <c r="L28" s="117" t="str">
        <f>IF($C$6=0,"",K28/$C$6)</f>
        <v/>
      </c>
    </row>
    <row r="29" spans="1:12" ht="15.75" x14ac:dyDescent="0.25">
      <c r="A29" s="136" t="s">
        <v>50</v>
      </c>
      <c r="B29" s="137"/>
      <c r="C29" s="5"/>
      <c r="D29" s="5"/>
      <c r="E29" s="117">
        <f t="shared" si="4"/>
        <v>0</v>
      </c>
      <c r="F29" s="133" t="str">
        <f>IF($B$6=0,"",E29/$B$6)</f>
        <v/>
      </c>
      <c r="G29" s="101"/>
      <c r="H29" s="137"/>
      <c r="I29" s="5"/>
      <c r="J29" s="5"/>
      <c r="K29" s="117">
        <f t="shared" si="5"/>
        <v>0</v>
      </c>
      <c r="L29" s="117" t="str">
        <f>IF($C$6=0,"",K29/$C$6)</f>
        <v/>
      </c>
    </row>
    <row r="30" spans="1:12" ht="15.75" x14ac:dyDescent="0.25">
      <c r="A30" s="119" t="s">
        <v>52</v>
      </c>
      <c r="B30" s="138"/>
      <c r="C30" s="121">
        <f t="shared" ref="C30:D30" si="6">SUM(C25:C29)</f>
        <v>0</v>
      </c>
      <c r="D30" s="121">
        <f t="shared" si="6"/>
        <v>0</v>
      </c>
      <c r="E30" s="121">
        <f>SUM(E25:E29)</f>
        <v>0</v>
      </c>
      <c r="F30" s="121">
        <f>IF($B$6=0,0,E30/$B$6)</f>
        <v>0</v>
      </c>
      <c r="G30" s="101"/>
      <c r="H30" s="120"/>
      <c r="I30" s="121">
        <f>SUM(I25:I29)</f>
        <v>0</v>
      </c>
      <c r="J30" s="121">
        <f>SUM(J25:J29)</f>
        <v>0</v>
      </c>
      <c r="K30" s="121">
        <f>SUM(K25:K29)</f>
        <v>0</v>
      </c>
      <c r="L30" s="121">
        <f>IF($C$6=0,0,K30/$C$6)</f>
        <v>0</v>
      </c>
    </row>
    <row r="31" spans="1:12" x14ac:dyDescent="0.2">
      <c r="B31" s="131"/>
      <c r="C31" s="125"/>
      <c r="D31" s="125"/>
      <c r="E31" s="126"/>
      <c r="F31" s="127"/>
      <c r="G31" s="101"/>
      <c r="H31" s="131"/>
      <c r="I31" s="125"/>
      <c r="J31" s="125"/>
      <c r="K31" s="126"/>
      <c r="L31" s="127"/>
    </row>
    <row r="32" spans="1:12" ht="15.75" hidden="1" x14ac:dyDescent="0.25">
      <c r="A32" s="139" t="s">
        <v>72</v>
      </c>
      <c r="B32" s="131"/>
      <c r="C32" s="140"/>
      <c r="D32" s="125"/>
      <c r="E32" s="126"/>
      <c r="F32" s="127"/>
      <c r="G32" s="101"/>
      <c r="H32" s="131"/>
      <c r="I32" s="140"/>
      <c r="J32" s="125"/>
      <c r="K32" s="126"/>
      <c r="L32" s="127"/>
    </row>
    <row r="33" spans="1:21" ht="15.75" hidden="1" x14ac:dyDescent="0.25">
      <c r="A33" s="118" t="s">
        <v>62</v>
      </c>
      <c r="B33" s="141"/>
      <c r="C33" s="142"/>
      <c r="D33" s="117">
        <f>10000*B12</f>
        <v>0</v>
      </c>
      <c r="E33" s="117">
        <f>D33</f>
        <v>0</v>
      </c>
      <c r="F33" s="117" t="str">
        <f>IF($B$6=0,"",E33/$B$6)</f>
        <v/>
      </c>
      <c r="G33" s="101"/>
      <c r="H33" s="141"/>
      <c r="I33" s="142"/>
      <c r="J33" s="117">
        <f>10000*H12</f>
        <v>0</v>
      </c>
      <c r="K33" s="117">
        <f>J33</f>
        <v>0</v>
      </c>
      <c r="L33" s="117" t="str">
        <f>IF($B$6=0,"",K33/$B$6)</f>
        <v/>
      </c>
    </row>
    <row r="34" spans="1:21" ht="15.75" hidden="1" x14ac:dyDescent="0.25">
      <c r="A34" s="118" t="s">
        <v>56</v>
      </c>
      <c r="B34" s="143" t="s">
        <v>0</v>
      </c>
      <c r="C34" s="144" t="s">
        <v>0</v>
      </c>
      <c r="D34" s="117">
        <f>($D$17+$D$23+$D$30)*0.03</f>
        <v>0</v>
      </c>
      <c r="E34" s="117">
        <f>D34</f>
        <v>0</v>
      </c>
      <c r="F34" s="117" t="str">
        <f>IF($B$6=0,"",E34/$B$6)</f>
        <v/>
      </c>
      <c r="G34" s="16"/>
      <c r="H34" s="143" t="s">
        <v>0</v>
      </c>
      <c r="I34" s="144" t="s">
        <v>0</v>
      </c>
      <c r="J34" s="117">
        <f>($J$17+$J$23+$J$30)*0.03</f>
        <v>0</v>
      </c>
      <c r="K34" s="117">
        <f>J34</f>
        <v>0</v>
      </c>
      <c r="L34" s="117" t="str">
        <f>IF($B$6=0,"",K34/$B$6)</f>
        <v/>
      </c>
    </row>
    <row r="35" spans="1:21" ht="15.75" hidden="1" x14ac:dyDescent="0.25">
      <c r="A35" s="118" t="s">
        <v>57</v>
      </c>
      <c r="B35" s="143"/>
      <c r="C35" s="144"/>
      <c r="D35" s="117">
        <f>($D$17+$D$23+$D$30)*0.02</f>
        <v>0</v>
      </c>
      <c r="E35" s="117">
        <f>D35</f>
        <v>0</v>
      </c>
      <c r="F35" s="117" t="str">
        <f>IF($B$6=0,"",E35/$B$6)</f>
        <v/>
      </c>
      <c r="G35" s="16"/>
      <c r="H35" s="143"/>
      <c r="I35" s="144"/>
      <c r="J35" s="117">
        <f>($J$17+$J$23+$J$30)*0.02</f>
        <v>0</v>
      </c>
      <c r="K35" s="117">
        <f>J35</f>
        <v>0</v>
      </c>
      <c r="L35" s="117" t="str">
        <f>IF($B$6=0,"",K35/$B$6)</f>
        <v/>
      </c>
    </row>
    <row r="36" spans="1:21" ht="15.75" hidden="1" x14ac:dyDescent="0.25">
      <c r="A36" s="118" t="s">
        <v>58</v>
      </c>
      <c r="B36" s="145"/>
      <c r="C36" s="146"/>
      <c r="D36" s="117">
        <f>($D$17+$D$23+$D$30)*0.03</f>
        <v>0</v>
      </c>
      <c r="E36" s="117">
        <f>D36</f>
        <v>0</v>
      </c>
      <c r="F36" s="117" t="str">
        <f>IF($B$6=0,"",E36/$B$6)</f>
        <v/>
      </c>
      <c r="G36" s="16"/>
      <c r="H36" s="145"/>
      <c r="I36" s="146"/>
      <c r="J36" s="117">
        <f>($J$17+$J$23+$J$30)*0.03</f>
        <v>0</v>
      </c>
      <c r="K36" s="117">
        <f>J36</f>
        <v>0</v>
      </c>
      <c r="L36" s="117" t="str">
        <f>IF($B$6=0,"",K36/$B$6)</f>
        <v/>
      </c>
    </row>
    <row r="37" spans="1:21" ht="15.75" hidden="1" x14ac:dyDescent="0.25">
      <c r="A37" s="119" t="s">
        <v>55</v>
      </c>
      <c r="B37" s="138"/>
      <c r="C37" s="147"/>
      <c r="D37" s="147">
        <f>SUM(D33:D36)</f>
        <v>0</v>
      </c>
      <c r="E37" s="122">
        <f>SUM(E33:E36)</f>
        <v>0</v>
      </c>
      <c r="F37" s="121">
        <f>IF($B$6=0,0,E37/$B$6)</f>
        <v>0</v>
      </c>
      <c r="G37" s="16"/>
      <c r="H37" s="138"/>
      <c r="I37" s="147"/>
      <c r="J37" s="147">
        <f>SUM(J33:J36)</f>
        <v>0</v>
      </c>
      <c r="K37" s="122">
        <f>SUM(K33:K36)</f>
        <v>0</v>
      </c>
      <c r="L37" s="121">
        <f>IF($B$6=0,0,K37/$B$6)</f>
        <v>0</v>
      </c>
    </row>
    <row r="38" spans="1:21" hidden="1" x14ac:dyDescent="0.2">
      <c r="B38" s="148"/>
      <c r="C38" s="149"/>
      <c r="D38" s="149"/>
      <c r="E38" s="150"/>
      <c r="F38" s="203"/>
      <c r="G38" s="16"/>
      <c r="H38" s="148"/>
      <c r="I38" s="149"/>
      <c r="J38" s="149"/>
      <c r="K38" s="150"/>
      <c r="L38" s="151"/>
    </row>
    <row r="39" spans="1:21" hidden="1" x14ac:dyDescent="0.2">
      <c r="A39" s="152"/>
      <c r="B39" s="148"/>
      <c r="C39" s="153"/>
      <c r="D39" s="153"/>
      <c r="E39" s="154"/>
      <c r="F39" s="151"/>
      <c r="G39" s="16"/>
      <c r="H39" s="148"/>
      <c r="I39" s="153"/>
      <c r="J39" s="153"/>
      <c r="K39" s="154"/>
      <c r="L39" s="151"/>
      <c r="N39" s="114"/>
      <c r="O39" s="114"/>
      <c r="P39" s="114"/>
      <c r="Q39" s="114"/>
      <c r="R39" s="114"/>
      <c r="S39" s="16"/>
      <c r="T39" s="16"/>
      <c r="U39" s="16"/>
    </row>
    <row r="40" spans="1:21" s="159" customFormat="1" ht="19.5" thickBot="1" x14ac:dyDescent="0.35">
      <c r="A40" s="155" t="s">
        <v>63</v>
      </c>
      <c r="B40" s="156"/>
      <c r="C40" s="204">
        <f>C17+C23+C30</f>
        <v>0</v>
      </c>
      <c r="D40" s="204">
        <f>D17+D23+D30</f>
        <v>0</v>
      </c>
      <c r="E40" s="204">
        <f>E17+E23+E30</f>
        <v>0</v>
      </c>
      <c r="F40" s="204">
        <f>F17+F23+F30</f>
        <v>0</v>
      </c>
      <c r="G40" s="16"/>
      <c r="H40" s="156"/>
      <c r="I40" s="204">
        <f>I17+I23+I30</f>
        <v>0</v>
      </c>
      <c r="J40" s="204">
        <f t="shared" ref="J40:L40" si="7">J17+J23+J30</f>
        <v>0</v>
      </c>
      <c r="K40" s="204">
        <f t="shared" si="7"/>
        <v>0</v>
      </c>
      <c r="L40" s="204">
        <f t="shared" si="7"/>
        <v>0</v>
      </c>
      <c r="M40" s="13"/>
      <c r="N40" s="157"/>
      <c r="O40" s="157"/>
      <c r="P40" s="157"/>
      <c r="Q40" s="157"/>
      <c r="R40" s="157"/>
      <c r="S40" s="158"/>
      <c r="T40" s="158"/>
      <c r="U40" s="158"/>
    </row>
    <row r="41" spans="1:21" ht="10.5" customHeight="1" thickTop="1" x14ac:dyDescent="0.2">
      <c r="B41" s="16"/>
      <c r="C41" s="16"/>
      <c r="D41" s="16"/>
      <c r="E41" s="23" t="s">
        <v>0</v>
      </c>
      <c r="F41" s="16"/>
      <c r="G41" s="23"/>
      <c r="H41" s="23"/>
      <c r="I41" s="23"/>
      <c r="J41" s="16"/>
      <c r="K41" s="16"/>
      <c r="L41" s="16"/>
    </row>
    <row r="42" spans="1:21" s="158" customFormat="1" hidden="1" x14ac:dyDescent="0.2">
      <c r="A42" s="160"/>
      <c r="B42" s="161"/>
      <c r="C42" s="162"/>
      <c r="D42" s="163"/>
      <c r="E42" s="164" t="s">
        <v>0</v>
      </c>
      <c r="F42" s="161"/>
      <c r="G42" s="162"/>
      <c r="H42" s="163"/>
      <c r="I42" s="164" t="s">
        <v>0</v>
      </c>
      <c r="J42" s="157"/>
      <c r="K42" s="16"/>
      <c r="L42" s="16"/>
      <c r="M42" s="13"/>
      <c r="N42" s="157"/>
      <c r="O42" s="157"/>
      <c r="P42" s="157"/>
      <c r="Q42" s="157"/>
      <c r="R42" s="157"/>
    </row>
    <row r="43" spans="1:21" hidden="1" x14ac:dyDescent="0.2">
      <c r="A43" s="16"/>
      <c r="B43" s="165" t="s">
        <v>0</v>
      </c>
      <c r="C43" s="166" t="s">
        <v>0</v>
      </c>
      <c r="D43" s="166" t="s">
        <v>0</v>
      </c>
      <c r="E43" s="167" t="s">
        <v>0</v>
      </c>
      <c r="F43" s="167"/>
      <c r="G43" s="16"/>
      <c r="H43" s="16"/>
      <c r="I43" s="16"/>
      <c r="J43" s="114"/>
      <c r="K43" s="16"/>
      <c r="L43" s="16"/>
      <c r="N43" s="114"/>
      <c r="O43" s="114"/>
      <c r="P43" s="114"/>
      <c r="Q43" s="114"/>
      <c r="R43" s="114"/>
      <c r="S43" s="16"/>
      <c r="T43" s="16"/>
      <c r="U43" s="16"/>
    </row>
    <row r="44" spans="1:21" x14ac:dyDescent="0.2">
      <c r="A44" s="168" t="s">
        <v>60</v>
      </c>
      <c r="B44" s="165"/>
      <c r="C44" s="166"/>
      <c r="D44" s="166"/>
      <c r="E44" s="167"/>
      <c r="F44" s="167"/>
      <c r="G44" s="16"/>
      <c r="H44" s="16"/>
      <c r="I44" s="23"/>
      <c r="J44" s="114"/>
      <c r="K44" s="16"/>
      <c r="L44" s="16"/>
      <c r="N44" s="114"/>
      <c r="O44" s="114"/>
      <c r="P44" s="114"/>
      <c r="Q44" s="114"/>
      <c r="R44" s="114"/>
      <c r="S44" s="16"/>
      <c r="T44" s="16"/>
      <c r="U44" s="16"/>
    </row>
    <row r="45" spans="1:21" hidden="1" x14ac:dyDescent="0.2">
      <c r="A45" s="168" t="s">
        <v>61</v>
      </c>
      <c r="B45" s="165"/>
      <c r="C45" s="166"/>
      <c r="D45" s="166"/>
      <c r="E45" s="167"/>
      <c r="F45" s="167"/>
      <c r="G45" s="16"/>
      <c r="H45" s="16"/>
      <c r="I45" s="16"/>
      <c r="J45" s="114"/>
      <c r="K45" s="114"/>
      <c r="L45" s="114"/>
      <c r="M45" s="114"/>
      <c r="N45" s="114"/>
      <c r="O45" s="114"/>
      <c r="P45" s="114"/>
      <c r="Q45" s="114"/>
      <c r="R45" s="114"/>
      <c r="S45" s="16"/>
      <c r="T45" s="16"/>
      <c r="U45" s="16"/>
    </row>
    <row r="46" spans="1:21" s="15" customFormat="1" ht="13.5" customHeight="1" x14ac:dyDescent="0.2">
      <c r="A46" s="169"/>
      <c r="B46" s="218"/>
      <c r="C46" s="218"/>
      <c r="D46" s="218"/>
      <c r="E46" s="218"/>
      <c r="F46" s="218"/>
      <c r="G46" s="218"/>
      <c r="H46" s="218"/>
      <c r="I46" s="170"/>
      <c r="J46" s="170"/>
      <c r="K46" s="170"/>
      <c r="L46" s="114"/>
    </row>
    <row r="47" spans="1:21" x14ac:dyDescent="0.2">
      <c r="A47" s="123" t="s">
        <v>125</v>
      </c>
      <c r="B47" s="218"/>
      <c r="C47" s="218"/>
      <c r="D47" s="218"/>
      <c r="E47" s="218"/>
      <c r="F47" s="218"/>
      <c r="G47" s="218"/>
      <c r="H47" s="218"/>
      <c r="I47" s="16"/>
      <c r="J47" s="114"/>
      <c r="K47" s="114"/>
      <c r="L47" s="114"/>
      <c r="M47" s="114"/>
      <c r="N47" s="114"/>
      <c r="O47" s="114"/>
      <c r="P47" s="114"/>
      <c r="Q47" s="114"/>
      <c r="R47" s="114"/>
      <c r="S47" s="16"/>
      <c r="T47" s="16"/>
      <c r="U47" s="16"/>
    </row>
    <row r="48" spans="1:21" x14ac:dyDescent="0.2">
      <c r="A48" s="224"/>
      <c r="B48" s="224"/>
      <c r="C48" s="224"/>
      <c r="D48" s="13"/>
      <c r="E48" s="13"/>
      <c r="F48" s="13"/>
      <c r="M48" s="114"/>
      <c r="N48" s="114"/>
      <c r="O48" s="114"/>
      <c r="P48" s="114"/>
      <c r="Q48" s="114"/>
      <c r="R48" s="114"/>
      <c r="S48" s="16"/>
      <c r="T48" s="16"/>
      <c r="U48" s="16"/>
    </row>
    <row r="49" spans="1:25" x14ac:dyDescent="0.2">
      <c r="A49" s="224"/>
      <c r="B49" s="224"/>
      <c r="C49" s="224"/>
      <c r="M49" s="88"/>
      <c r="N49" s="88"/>
      <c r="O49" s="114"/>
      <c r="P49" s="114"/>
      <c r="Q49" s="114"/>
      <c r="R49" s="114"/>
      <c r="S49" s="114"/>
      <c r="T49" s="16"/>
      <c r="U49" s="16"/>
      <c r="V49" s="16"/>
      <c r="W49" s="16"/>
      <c r="X49" s="16"/>
      <c r="Y49" s="16"/>
    </row>
    <row r="50" spans="1:25" ht="12" customHeight="1" x14ac:dyDescent="0.2">
      <c r="A50" s="224"/>
      <c r="B50" s="224"/>
      <c r="C50" s="224"/>
      <c r="M50" s="88"/>
      <c r="N50" s="88"/>
      <c r="O50" s="114"/>
      <c r="P50" s="114"/>
      <c r="Q50" s="114"/>
      <c r="R50" s="114"/>
      <c r="S50" s="114"/>
      <c r="T50" s="16"/>
      <c r="U50" s="16"/>
      <c r="V50" s="16"/>
      <c r="W50" s="16"/>
      <c r="X50" s="16"/>
      <c r="Y50" s="16"/>
    </row>
    <row r="51" spans="1:25" ht="15.75" customHeight="1" x14ac:dyDescent="0.2">
      <c r="A51" s="224"/>
      <c r="B51" s="224"/>
      <c r="C51" s="224"/>
      <c r="I51" s="172"/>
      <c r="M51" s="173"/>
      <c r="P51" s="114"/>
      <c r="Q51" s="114"/>
      <c r="R51" s="114"/>
      <c r="S51" s="114"/>
      <c r="T51" s="16"/>
      <c r="U51" s="16"/>
      <c r="V51" s="16"/>
      <c r="W51" s="16"/>
      <c r="X51" s="16"/>
      <c r="Y51" s="16"/>
    </row>
    <row r="52" spans="1:25" ht="15.75" customHeight="1" x14ac:dyDescent="0.2">
      <c r="A52" s="224"/>
      <c r="B52" s="224"/>
      <c r="C52" s="224"/>
      <c r="I52" s="172"/>
      <c r="M52" s="173"/>
      <c r="P52" s="114"/>
      <c r="Q52" s="114"/>
      <c r="R52" s="114"/>
      <c r="S52" s="114"/>
      <c r="T52" s="16"/>
      <c r="U52" s="16"/>
      <c r="V52" s="16"/>
      <c r="W52" s="16"/>
      <c r="X52" s="16"/>
      <c r="Y52" s="16"/>
    </row>
    <row r="53" spans="1:25" ht="15.75" customHeight="1" x14ac:dyDescent="0.2">
      <c r="A53" s="224"/>
      <c r="B53" s="224"/>
      <c r="C53" s="224"/>
      <c r="I53" s="172"/>
      <c r="M53" s="173"/>
      <c r="P53" s="114"/>
      <c r="Q53" s="114"/>
      <c r="R53" s="114"/>
      <c r="S53" s="114"/>
      <c r="T53" s="16"/>
      <c r="U53" s="16"/>
      <c r="V53" s="16"/>
      <c r="W53" s="16"/>
      <c r="X53" s="16"/>
      <c r="Y53" s="16"/>
    </row>
    <row r="54" spans="1:25" ht="15.75" customHeight="1" x14ac:dyDescent="0.2">
      <c r="I54" s="172"/>
      <c r="M54" s="173"/>
      <c r="P54" s="114"/>
      <c r="Q54" s="114"/>
      <c r="R54" s="114"/>
      <c r="S54" s="114"/>
      <c r="T54" s="16"/>
      <c r="U54" s="16"/>
      <c r="V54" s="16"/>
      <c r="W54" s="16"/>
      <c r="X54" s="16"/>
      <c r="Y54" s="16"/>
    </row>
    <row r="55" spans="1:25" ht="15.75" customHeight="1" x14ac:dyDescent="0.2">
      <c r="I55" s="172"/>
      <c r="M55" s="173"/>
      <c r="P55" s="114"/>
      <c r="Q55" s="114"/>
      <c r="R55" s="114"/>
      <c r="S55" s="114"/>
      <c r="T55" s="16"/>
      <c r="U55" s="16"/>
      <c r="V55" s="16"/>
      <c r="W55" s="16"/>
      <c r="X55" s="16"/>
      <c r="Y55" s="16"/>
    </row>
    <row r="56" spans="1:25" ht="15.75" customHeight="1" x14ac:dyDescent="0.2">
      <c r="I56" s="172"/>
      <c r="M56" s="173"/>
      <c r="P56" s="114"/>
      <c r="Q56" s="114"/>
      <c r="R56" s="114"/>
      <c r="S56" s="114"/>
      <c r="T56" s="16"/>
      <c r="U56" s="16"/>
      <c r="V56" s="16"/>
      <c r="W56" s="16"/>
      <c r="X56" s="16"/>
      <c r="Y56" s="16"/>
    </row>
    <row r="57" spans="1:25" ht="15.75" customHeight="1" x14ac:dyDescent="0.2">
      <c r="I57" s="172"/>
      <c r="M57" s="173"/>
      <c r="P57" s="114"/>
      <c r="Q57" s="114"/>
      <c r="R57" s="114"/>
      <c r="S57" s="114"/>
      <c r="T57" s="16"/>
      <c r="U57" s="16"/>
      <c r="V57" s="16"/>
      <c r="W57" s="16"/>
      <c r="X57" s="16"/>
      <c r="Y57" s="16"/>
    </row>
    <row r="58" spans="1:25" ht="15.75" customHeight="1" x14ac:dyDescent="0.2">
      <c r="I58" s="172"/>
      <c r="M58" s="173"/>
      <c r="P58" s="114"/>
      <c r="Q58" s="114"/>
      <c r="R58" s="114"/>
      <c r="S58" s="114"/>
      <c r="T58" s="16"/>
      <c r="U58" s="16"/>
      <c r="V58" s="16"/>
      <c r="W58" s="16"/>
      <c r="X58" s="16"/>
      <c r="Y58" s="16"/>
    </row>
    <row r="59" spans="1:25" ht="15.75" customHeight="1" x14ac:dyDescent="0.2">
      <c r="I59" s="172"/>
      <c r="M59" s="173"/>
      <c r="P59" s="114"/>
      <c r="Q59" s="114"/>
      <c r="R59" s="114"/>
      <c r="S59" s="114"/>
      <c r="T59" s="16"/>
      <c r="U59" s="16"/>
      <c r="V59" s="16"/>
      <c r="W59" s="16"/>
      <c r="X59" s="16"/>
      <c r="Y59" s="16"/>
    </row>
    <row r="60" spans="1:25" ht="15.75" customHeight="1" x14ac:dyDescent="0.2">
      <c r="I60" s="172"/>
      <c r="M60" s="173"/>
      <c r="P60" s="114"/>
      <c r="Q60" s="114"/>
      <c r="R60" s="114"/>
      <c r="S60" s="114"/>
      <c r="T60" s="16"/>
      <c r="U60" s="16"/>
      <c r="V60" s="16"/>
      <c r="W60" s="16"/>
      <c r="X60" s="16"/>
      <c r="Y60" s="16"/>
    </row>
    <row r="61" spans="1:25" ht="15.75" customHeight="1" x14ac:dyDescent="0.2">
      <c r="I61" s="172"/>
      <c r="M61" s="173"/>
      <c r="P61" s="114"/>
      <c r="Q61" s="114"/>
      <c r="R61" s="114"/>
      <c r="S61" s="114"/>
      <c r="T61" s="16"/>
      <c r="U61" s="16"/>
      <c r="V61" s="16"/>
      <c r="W61" s="16"/>
      <c r="X61" s="16"/>
      <c r="Y61" s="16"/>
    </row>
    <row r="62" spans="1:25" ht="15.75" customHeight="1" x14ac:dyDescent="0.2">
      <c r="B62" s="13"/>
      <c r="C62" s="13"/>
      <c r="D62" s="13"/>
      <c r="E62" s="13"/>
      <c r="F62" s="13"/>
      <c r="I62" s="172"/>
      <c r="M62" s="173"/>
      <c r="P62" s="114"/>
      <c r="Q62" s="114"/>
      <c r="R62" s="114"/>
      <c r="S62" s="114"/>
      <c r="T62" s="16"/>
      <c r="U62" s="16"/>
      <c r="V62" s="16"/>
      <c r="W62" s="16"/>
      <c r="X62" s="16"/>
      <c r="Y62" s="16"/>
    </row>
    <row r="63" spans="1:25" ht="15.75" customHeight="1" x14ac:dyDescent="0.2">
      <c r="B63" s="13"/>
      <c r="C63" s="13"/>
      <c r="D63" s="13"/>
      <c r="E63" s="13"/>
      <c r="F63" s="13"/>
      <c r="I63" s="172"/>
      <c r="M63" s="173"/>
      <c r="P63" s="114"/>
      <c r="Q63" s="114"/>
      <c r="R63" s="114"/>
      <c r="S63" s="114"/>
      <c r="T63" s="16"/>
      <c r="U63" s="16"/>
      <c r="V63" s="16"/>
      <c r="W63" s="16"/>
      <c r="X63" s="16"/>
      <c r="Y63" s="16"/>
    </row>
    <row r="64" spans="1:25" ht="15.75" customHeight="1" x14ac:dyDescent="0.2">
      <c r="B64" s="13"/>
      <c r="C64" s="13"/>
      <c r="D64" s="13"/>
      <c r="E64" s="13"/>
      <c r="F64" s="13"/>
      <c r="I64" s="172"/>
      <c r="M64" s="173"/>
      <c r="P64" s="114"/>
      <c r="Q64" s="114"/>
      <c r="R64" s="114"/>
      <c r="S64" s="114"/>
      <c r="T64" s="16"/>
      <c r="U64" s="16"/>
      <c r="V64" s="16"/>
      <c r="W64" s="16"/>
      <c r="X64" s="16"/>
      <c r="Y64" s="16"/>
    </row>
    <row r="65" spans="2:25" ht="15.75" customHeight="1" x14ac:dyDescent="0.2">
      <c r="B65" s="13"/>
      <c r="C65" s="13"/>
      <c r="D65" s="13"/>
      <c r="E65" s="13"/>
      <c r="F65" s="13"/>
      <c r="I65" s="172"/>
      <c r="M65" s="173"/>
      <c r="P65" s="114"/>
      <c r="Q65" s="114"/>
      <c r="R65" s="114"/>
      <c r="S65" s="114"/>
      <c r="T65" s="16"/>
      <c r="U65" s="16"/>
      <c r="V65" s="16"/>
      <c r="W65" s="16"/>
      <c r="X65" s="16"/>
      <c r="Y65" s="16"/>
    </row>
    <row r="66" spans="2:25" ht="15.75" customHeight="1" x14ac:dyDescent="0.2">
      <c r="B66" s="13"/>
      <c r="C66" s="13"/>
      <c r="D66" s="13"/>
      <c r="E66" s="13"/>
      <c r="F66" s="13"/>
      <c r="I66" s="172"/>
      <c r="M66" s="173"/>
      <c r="P66" s="114"/>
      <c r="Q66" s="114"/>
      <c r="R66" s="114"/>
      <c r="S66" s="114"/>
      <c r="T66" s="16"/>
      <c r="U66" s="16"/>
      <c r="V66" s="16"/>
      <c r="W66" s="16"/>
      <c r="X66" s="16"/>
      <c r="Y66" s="16"/>
    </row>
    <row r="67" spans="2:25" ht="15.75" customHeight="1" x14ac:dyDescent="0.2">
      <c r="B67" s="13"/>
      <c r="C67" s="13"/>
      <c r="D67" s="13"/>
      <c r="E67" s="13"/>
      <c r="F67" s="13"/>
      <c r="I67" s="172"/>
      <c r="M67" s="173"/>
      <c r="P67" s="114"/>
      <c r="Q67" s="114"/>
      <c r="R67" s="114"/>
      <c r="S67" s="114"/>
      <c r="T67" s="16"/>
      <c r="U67" s="16"/>
      <c r="V67" s="16"/>
      <c r="W67" s="16"/>
      <c r="X67" s="16"/>
      <c r="Y67" s="16"/>
    </row>
    <row r="68" spans="2:25" ht="15.75" customHeight="1" x14ac:dyDescent="0.2">
      <c r="B68" s="13"/>
      <c r="C68" s="13"/>
      <c r="D68" s="13"/>
      <c r="E68" s="13"/>
      <c r="F68" s="13"/>
      <c r="I68" s="172"/>
      <c r="M68" s="173"/>
      <c r="P68" s="114"/>
      <c r="Q68" s="114"/>
      <c r="R68" s="114"/>
      <c r="S68" s="114"/>
      <c r="T68" s="16"/>
      <c r="U68" s="16"/>
      <c r="V68" s="16"/>
      <c r="W68" s="16"/>
      <c r="X68" s="16"/>
      <c r="Y68" s="16"/>
    </row>
    <row r="69" spans="2:25" ht="15.75" customHeight="1" x14ac:dyDescent="0.2">
      <c r="B69" s="13"/>
      <c r="C69" s="13"/>
      <c r="D69" s="13"/>
      <c r="E69" s="13"/>
      <c r="F69" s="13"/>
      <c r="I69" s="172"/>
      <c r="M69" s="173"/>
      <c r="P69" s="114"/>
      <c r="Q69" s="114"/>
      <c r="R69" s="114"/>
      <c r="S69" s="114"/>
      <c r="T69" s="16"/>
      <c r="U69" s="16"/>
      <c r="V69" s="16"/>
      <c r="W69" s="16"/>
      <c r="X69" s="16"/>
      <c r="Y69" s="16"/>
    </row>
    <row r="70" spans="2:25" ht="15.75" customHeight="1" x14ac:dyDescent="0.2">
      <c r="B70" s="13"/>
      <c r="C70" s="13"/>
      <c r="D70" s="13"/>
      <c r="E70" s="13"/>
      <c r="F70" s="13"/>
      <c r="I70" s="172"/>
      <c r="M70" s="173"/>
      <c r="P70" s="114"/>
      <c r="Q70" s="114"/>
      <c r="R70" s="114"/>
      <c r="S70" s="114"/>
      <c r="T70" s="16"/>
      <c r="U70" s="16"/>
      <c r="V70" s="16"/>
      <c r="W70" s="16"/>
      <c r="X70" s="16"/>
      <c r="Y70" s="16"/>
    </row>
    <row r="71" spans="2:25" ht="15.75" customHeight="1" x14ac:dyDescent="0.2">
      <c r="B71" s="13"/>
      <c r="C71" s="13"/>
      <c r="D71" s="13"/>
      <c r="E71" s="13"/>
      <c r="F71" s="13"/>
      <c r="I71" s="172"/>
      <c r="M71" s="173"/>
      <c r="P71" s="114"/>
      <c r="Q71" s="114"/>
      <c r="R71" s="114"/>
      <c r="S71" s="114"/>
      <c r="T71" s="16"/>
      <c r="U71" s="16"/>
      <c r="V71" s="16"/>
      <c r="W71" s="16"/>
      <c r="X71" s="16"/>
      <c r="Y71" s="16"/>
    </row>
    <row r="72" spans="2:25" ht="15.75" customHeight="1" x14ac:dyDescent="0.2">
      <c r="B72" s="13"/>
      <c r="C72" s="13"/>
      <c r="D72" s="13"/>
      <c r="E72" s="13"/>
      <c r="F72" s="13"/>
      <c r="I72" s="172"/>
      <c r="K72" s="174"/>
      <c r="M72" s="173"/>
      <c r="P72" s="114"/>
      <c r="Q72" s="114"/>
      <c r="R72" s="114"/>
      <c r="S72" s="114"/>
      <c r="T72" s="16"/>
      <c r="U72" s="16"/>
      <c r="V72" s="16"/>
      <c r="W72" s="16"/>
      <c r="X72" s="16"/>
      <c r="Y72" s="16"/>
    </row>
    <row r="73" spans="2:25" ht="15.75" customHeight="1" x14ac:dyDescent="0.2">
      <c r="B73" s="13"/>
      <c r="C73" s="13"/>
      <c r="D73" s="13"/>
      <c r="E73" s="13"/>
      <c r="F73" s="13"/>
      <c r="I73" s="172"/>
      <c r="M73" s="173"/>
      <c r="P73" s="114"/>
      <c r="Q73" s="114"/>
      <c r="R73" s="114"/>
      <c r="S73" s="114"/>
      <c r="T73" s="16"/>
      <c r="U73" s="16"/>
      <c r="V73" s="16"/>
      <c r="W73" s="16"/>
      <c r="X73" s="16"/>
      <c r="Y73" s="16"/>
    </row>
    <row r="74" spans="2:25" ht="15.75" customHeight="1" x14ac:dyDescent="0.2">
      <c r="B74" s="13"/>
      <c r="C74" s="13"/>
      <c r="D74" s="13"/>
      <c r="E74" s="13"/>
      <c r="F74" s="13"/>
      <c r="I74" s="172"/>
      <c r="M74" s="173"/>
      <c r="P74" s="114"/>
      <c r="Q74" s="114"/>
      <c r="R74" s="114"/>
      <c r="S74" s="114"/>
      <c r="T74" s="16"/>
      <c r="U74" s="16"/>
      <c r="V74" s="16"/>
      <c r="W74" s="16"/>
      <c r="X74" s="16"/>
      <c r="Y74" s="16"/>
    </row>
    <row r="75" spans="2:25" s="169" customFormat="1" x14ac:dyDescent="0.2">
      <c r="I75" s="172"/>
      <c r="J75" s="13"/>
      <c r="K75" s="13"/>
      <c r="L75" s="13"/>
      <c r="M75" s="173"/>
      <c r="N75" s="13"/>
      <c r="O75" s="13"/>
    </row>
    <row r="76" spans="2:25" s="169" customFormat="1" x14ac:dyDescent="0.2">
      <c r="I76" s="172"/>
      <c r="J76" s="13"/>
      <c r="K76" s="13"/>
      <c r="L76" s="13"/>
      <c r="M76" s="173"/>
      <c r="N76" s="13"/>
      <c r="O76" s="13"/>
    </row>
    <row r="77" spans="2:25" s="175" customFormat="1" x14ac:dyDescent="0.2">
      <c r="I77" s="13"/>
      <c r="J77" s="13"/>
      <c r="K77" s="13"/>
      <c r="L77" s="13"/>
    </row>
    <row r="78" spans="2:25" x14ac:dyDescent="0.2">
      <c r="M78" s="15"/>
    </row>
    <row r="79" spans="2:25" ht="13.5" customHeight="1" x14ac:dyDescent="0.2">
      <c r="I79" s="172"/>
      <c r="M79" s="15"/>
    </row>
    <row r="80" spans="2:25" s="15" customFormat="1" ht="13.5" customHeight="1" x14ac:dyDescent="0.2">
      <c r="I80" s="13"/>
      <c r="J80" s="13"/>
      <c r="K80" s="13"/>
      <c r="L80" s="13"/>
    </row>
    <row r="81" spans="1:13" s="15" customFormat="1" ht="13.5" customHeight="1" x14ac:dyDescent="0.2">
      <c r="I81" s="13"/>
      <c r="J81" s="13"/>
      <c r="K81" s="13"/>
      <c r="L81" s="13"/>
    </row>
    <row r="82" spans="1:13" s="15" customFormat="1" ht="27" customHeight="1" x14ac:dyDescent="0.2">
      <c r="I82" s="13"/>
      <c r="J82" s="13"/>
      <c r="K82" s="13"/>
      <c r="L82" s="13"/>
    </row>
    <row r="83" spans="1:13" s="15" customFormat="1" ht="13.5" customHeight="1" x14ac:dyDescent="0.2">
      <c r="I83" s="13"/>
      <c r="J83" s="13"/>
      <c r="K83" s="13"/>
      <c r="L83" s="13"/>
    </row>
    <row r="84" spans="1:13" s="15" customFormat="1" ht="13.5" customHeight="1" x14ac:dyDescent="0.2">
      <c r="I84" s="13"/>
      <c r="J84" s="13"/>
      <c r="K84" s="13"/>
      <c r="L84" s="13"/>
    </row>
    <row r="85" spans="1:13" s="15" customFormat="1" ht="13.5" customHeight="1" x14ac:dyDescent="0.2">
      <c r="A85" s="176"/>
      <c r="B85" s="13"/>
      <c r="D85" s="13"/>
      <c r="E85" s="177"/>
      <c r="F85" s="170"/>
      <c r="G85" s="170"/>
      <c r="H85" s="170"/>
      <c r="I85" s="13"/>
      <c r="J85" s="13"/>
      <c r="K85" s="13"/>
      <c r="L85" s="13"/>
    </row>
    <row r="86" spans="1:13" s="15" customFormat="1" ht="13.5" customHeight="1" x14ac:dyDescent="0.2">
      <c r="A86" s="176"/>
      <c r="B86" s="13"/>
      <c r="D86" s="13"/>
      <c r="E86" s="177"/>
      <c r="F86" s="170"/>
      <c r="G86" s="170"/>
      <c r="H86" s="170"/>
      <c r="I86" s="170"/>
      <c r="J86" s="170"/>
      <c r="K86" s="170"/>
    </row>
    <row r="87" spans="1:13" x14ac:dyDescent="0.2">
      <c r="A87" s="178"/>
      <c r="D87" s="13"/>
      <c r="E87" s="171"/>
      <c r="F87" s="179"/>
      <c r="G87" s="88"/>
      <c r="H87" s="88"/>
      <c r="I87" s="89"/>
      <c r="L87" s="15"/>
      <c r="M87" s="15"/>
    </row>
  </sheetData>
  <sheetProtection algorithmName="SHA-512" hashValue="t1KXJxLJqpz+jmtOKvQ+2H9kwc+hUOzdENXLXSQdvBoY2bNLnlx5xUknEpYwPylSDqiQOtSKiKD+F0bqeJY41g==" saltValue="LWmMNHAI8YfHY8RCKXi3yA==" spinCount="100000" sheet="1" objects="1" scenarios="1"/>
  <mergeCells count="8">
    <mergeCell ref="A48:C53"/>
    <mergeCell ref="K1:M1"/>
    <mergeCell ref="B3:L3"/>
    <mergeCell ref="B2:L2"/>
    <mergeCell ref="B7:G7"/>
    <mergeCell ref="H8:L8"/>
    <mergeCell ref="H7:L7"/>
    <mergeCell ref="B8:F8"/>
  </mergeCells>
  <printOptions horizontalCentered="1" verticalCentered="1"/>
  <pageMargins left="0.2" right="0.42" top="0.19" bottom="0.17" header="0.17" footer="0.17"/>
  <pageSetup paperSize="5" scale="75" orientation="landscape" r:id="rId1"/>
  <headerFooter alignWithMargins="0">
    <oddFooter>&amp;L&amp;A&amp;R&amp;8January 10, 2014
the Budget Office</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V55"/>
  <sheetViews>
    <sheetView topLeftCell="A25" zoomScaleNormal="100" workbookViewId="0">
      <selection activeCell="C41" sqref="C41"/>
    </sheetView>
  </sheetViews>
  <sheetFormatPr defaultColWidth="8.85546875" defaultRowHeight="12.75" x14ac:dyDescent="0.2"/>
  <cols>
    <col min="1" max="1" width="8.85546875" style="13"/>
    <col min="2" max="2" width="51.7109375" style="13" customWidth="1"/>
    <col min="3" max="3" width="13.28515625" style="13" bestFit="1" customWidth="1"/>
    <col min="4" max="4" width="13" style="13" customWidth="1"/>
    <col min="5" max="5" width="12.5703125" style="13" customWidth="1"/>
    <col min="6" max="6" width="12.140625" style="16" customWidth="1"/>
    <col min="7" max="7" width="19.7109375" style="16" customWidth="1"/>
    <col min="8" max="8" width="9.7109375" style="16" bestFit="1" customWidth="1"/>
    <col min="9" max="22" width="9.140625" style="16" customWidth="1"/>
    <col min="23" max="16384" width="8.85546875" style="13"/>
  </cols>
  <sheetData>
    <row r="1" spans="1:8" hidden="1" x14ac:dyDescent="0.2">
      <c r="B1" s="14" t="s">
        <v>91</v>
      </c>
      <c r="E1" s="15"/>
    </row>
    <row r="2" spans="1:8" hidden="1" x14ac:dyDescent="0.2">
      <c r="B2" s="17" t="s">
        <v>100</v>
      </c>
      <c r="C2" s="231"/>
      <c r="D2" s="231"/>
      <c r="E2" s="15"/>
    </row>
    <row r="3" spans="1:8" hidden="1" x14ac:dyDescent="0.2">
      <c r="B3" s="14"/>
      <c r="C3" s="15"/>
    </row>
    <row r="4" spans="1:8" ht="15.75" hidden="1" x14ac:dyDescent="0.2">
      <c r="A4" s="18" t="s">
        <v>101</v>
      </c>
      <c r="B4" s="14"/>
      <c r="C4" s="19" t="s">
        <v>96</v>
      </c>
      <c r="D4" s="19" t="s">
        <v>98</v>
      </c>
      <c r="E4" s="19" t="s">
        <v>99</v>
      </c>
    </row>
    <row r="5" spans="1:8" hidden="1" x14ac:dyDescent="0.2">
      <c r="B5" s="20" t="s">
        <v>92</v>
      </c>
      <c r="C5" s="21">
        <f>6849*0.85</f>
        <v>5821.65</v>
      </c>
      <c r="D5" s="22" t="e">
        <f>'STEP 1 Tuition and Enrollment '!#REF!</f>
        <v>#REF!</v>
      </c>
      <c r="E5" s="22" t="e">
        <f>'STEP 1 Tuition and Enrollment '!#REF!</f>
        <v>#REF!</v>
      </c>
      <c r="G5" s="23"/>
      <c r="H5" s="23"/>
    </row>
    <row r="6" spans="1:8" hidden="1" x14ac:dyDescent="0.2">
      <c r="B6" s="20" t="s">
        <v>93</v>
      </c>
      <c r="C6" s="21">
        <v>8489</v>
      </c>
      <c r="D6" s="22" t="e">
        <f>'STEP 1 Tuition and Enrollment '!#REF!</f>
        <v>#REF!</v>
      </c>
      <c r="E6" s="22" t="e">
        <f>'STEP 1 Tuition and Enrollment '!#REF!</f>
        <v>#REF!</v>
      </c>
      <c r="G6" s="212"/>
      <c r="H6" s="23"/>
    </row>
    <row r="7" spans="1:8" hidden="1" x14ac:dyDescent="0.2">
      <c r="B7" s="20" t="s">
        <v>94</v>
      </c>
      <c r="C7" s="21">
        <v>18722</v>
      </c>
      <c r="D7" s="22" t="e">
        <f>'STEP 1 Tuition and Enrollment '!#REF!</f>
        <v>#REF!</v>
      </c>
      <c r="E7" s="22" t="e">
        <f>'STEP 1 Tuition and Enrollment '!#REF!</f>
        <v>#REF!</v>
      </c>
      <c r="G7" s="23"/>
      <c r="H7" s="23"/>
    </row>
    <row r="8" spans="1:8" hidden="1" x14ac:dyDescent="0.2">
      <c r="B8" s="20" t="s">
        <v>95</v>
      </c>
      <c r="C8" s="21">
        <v>18141</v>
      </c>
      <c r="D8" s="22" t="e">
        <f>'STEP 1 Tuition and Enrollment '!#REF!</f>
        <v>#REF!</v>
      </c>
      <c r="E8" s="22" t="e">
        <f>'STEP 1 Tuition and Enrollment '!#REF!</f>
        <v>#REF!</v>
      </c>
      <c r="G8" s="23"/>
      <c r="H8" s="23"/>
    </row>
    <row r="9" spans="1:8" hidden="1" x14ac:dyDescent="0.2">
      <c r="B9" s="20"/>
    </row>
    <row r="10" spans="1:8" hidden="1" x14ac:dyDescent="0.2">
      <c r="B10" s="20"/>
    </row>
    <row r="11" spans="1:8" ht="15.75" hidden="1" x14ac:dyDescent="0.2">
      <c r="A11" s="18" t="s">
        <v>102</v>
      </c>
      <c r="B11" s="24"/>
      <c r="C11" s="11" t="s">
        <v>82</v>
      </c>
      <c r="D11" s="11" t="s">
        <v>81</v>
      </c>
    </row>
    <row r="12" spans="1:8" ht="30" hidden="1" x14ac:dyDescent="0.25">
      <c r="B12" s="25" t="s">
        <v>86</v>
      </c>
      <c r="C12" s="12" t="s">
        <v>34</v>
      </c>
      <c r="D12" s="12" t="s">
        <v>35</v>
      </c>
      <c r="G12" s="26"/>
    </row>
    <row r="13" spans="1:8" hidden="1" x14ac:dyDescent="0.2">
      <c r="B13" s="13" t="s">
        <v>87</v>
      </c>
      <c r="C13" s="27">
        <f>'STEP 1 Tuition and Enrollment '!C22</f>
        <v>0</v>
      </c>
      <c r="D13" s="27">
        <f>'STEP 1 Tuition and Enrollment '!D22</f>
        <v>0</v>
      </c>
    </row>
    <row r="14" spans="1:8" hidden="1" x14ac:dyDescent="0.2">
      <c r="B14" s="13" t="s">
        <v>88</v>
      </c>
      <c r="C14" s="27">
        <f>'STEP 1 Tuition and Enrollment '!C23</f>
        <v>0</v>
      </c>
      <c r="D14" s="27">
        <f>'STEP 1 Tuition and Enrollment '!D23</f>
        <v>0</v>
      </c>
    </row>
    <row r="15" spans="1:8" hidden="1" x14ac:dyDescent="0.2">
      <c r="B15" s="20" t="s">
        <v>89</v>
      </c>
      <c r="C15" s="27">
        <f>'STEP 1 Tuition and Enrollment '!C24</f>
        <v>0</v>
      </c>
      <c r="D15" s="27">
        <f>'STEP 1 Tuition and Enrollment '!D24</f>
        <v>0</v>
      </c>
    </row>
    <row r="16" spans="1:8" hidden="1" x14ac:dyDescent="0.2">
      <c r="B16" s="13" t="s">
        <v>90</v>
      </c>
      <c r="C16" s="27">
        <f>'STEP 1 Tuition and Enrollment '!C25</f>
        <v>0</v>
      </c>
      <c r="D16" s="27">
        <f>'STEP 1 Tuition and Enrollment '!D25</f>
        <v>0</v>
      </c>
    </row>
    <row r="17" spans="1:14" ht="15.75" hidden="1" x14ac:dyDescent="0.2">
      <c r="B17" s="20" t="s">
        <v>15</v>
      </c>
      <c r="C17" s="2">
        <f>SUM(C13:C16)</f>
        <v>0</v>
      </c>
      <c r="D17" s="2">
        <f>SUM(D13:D16)</f>
        <v>0</v>
      </c>
    </row>
    <row r="18" spans="1:14" hidden="1" x14ac:dyDescent="0.2"/>
    <row r="19" spans="1:14" hidden="1" x14ac:dyDescent="0.2">
      <c r="F19" s="28"/>
    </row>
    <row r="20" spans="1:14" hidden="1" x14ac:dyDescent="0.2"/>
    <row r="21" spans="1:14" hidden="1" x14ac:dyDescent="0.2"/>
    <row r="22" spans="1:14" ht="42.75" hidden="1" customHeight="1" x14ac:dyDescent="0.2">
      <c r="A22" s="232" t="s">
        <v>106</v>
      </c>
      <c r="B22" s="232"/>
      <c r="C22" s="232"/>
      <c r="D22" s="232"/>
      <c r="E22" s="232"/>
      <c r="F22" s="232"/>
      <c r="G22" s="158"/>
      <c r="K22" s="229"/>
      <c r="L22" s="230"/>
      <c r="M22" s="230"/>
      <c r="N22" s="230"/>
    </row>
    <row r="23" spans="1:14" hidden="1" x14ac:dyDescent="0.2"/>
    <row r="24" spans="1:14" hidden="1" x14ac:dyDescent="0.2">
      <c r="D24" s="233"/>
      <c r="E24" s="233"/>
    </row>
    <row r="25" spans="1:14" ht="15" x14ac:dyDescent="0.25">
      <c r="A25" s="18"/>
      <c r="B25" s="230" t="s">
        <v>6</v>
      </c>
      <c r="C25" s="230"/>
      <c r="D25" s="230"/>
      <c r="E25" s="230"/>
      <c r="H25" s="213"/>
    </row>
    <row r="26" spans="1:14" x14ac:dyDescent="0.2">
      <c r="B26" s="229" t="s">
        <v>124</v>
      </c>
      <c r="C26" s="230"/>
      <c r="D26" s="230"/>
      <c r="E26" s="230"/>
    </row>
    <row r="27" spans="1:14" x14ac:dyDescent="0.2">
      <c r="B27" s="231" t="str">
        <f>'STEP 3 Sal,Ben,G&amp;S,T, Other'!B3:L3</f>
        <v>ENTER NAME OF STATE BIENNIAL REQUEST HERE</v>
      </c>
      <c r="C27" s="234"/>
      <c r="D27" s="234"/>
      <c r="E27" s="234"/>
      <c r="F27" s="180"/>
      <c r="G27" s="181"/>
    </row>
    <row r="28" spans="1:14" x14ac:dyDescent="0.2">
      <c r="B28" s="230"/>
      <c r="C28" s="230"/>
      <c r="D28" s="230"/>
      <c r="E28" s="230"/>
      <c r="F28" s="180"/>
      <c r="G28" s="181"/>
    </row>
    <row r="29" spans="1:14" x14ac:dyDescent="0.2">
      <c r="B29" s="230"/>
      <c r="C29" s="230"/>
      <c r="D29" s="230"/>
      <c r="E29" s="230"/>
      <c r="F29" s="182"/>
      <c r="G29" s="181"/>
    </row>
    <row r="30" spans="1:14" ht="14.25" x14ac:dyDescent="0.2">
      <c r="B30" s="88"/>
      <c r="C30" s="183" t="s">
        <v>82</v>
      </c>
      <c r="D30" s="183" t="s">
        <v>81</v>
      </c>
      <c r="E30" s="88"/>
      <c r="F30" s="182"/>
      <c r="G30" s="181"/>
    </row>
    <row r="31" spans="1:14" ht="14.25" x14ac:dyDescent="0.2">
      <c r="B31" s="184"/>
      <c r="D31" s="185"/>
      <c r="F31" s="182"/>
      <c r="G31" s="181"/>
    </row>
    <row r="32" spans="1:14" ht="14.25" x14ac:dyDescent="0.2">
      <c r="B32" s="186" t="s">
        <v>7</v>
      </c>
      <c r="C32" s="183" t="str">
        <f>'STEP 1 Tuition and Enrollment '!C21</f>
        <v>FY2021-22</v>
      </c>
      <c r="D32" s="183" t="str">
        <f>'STEP 1 Tuition and Enrollment '!D21</f>
        <v>FY2022-23</v>
      </c>
      <c r="F32" s="182"/>
      <c r="G32" s="181"/>
    </row>
    <row r="33" spans="2:22" ht="15" x14ac:dyDescent="0.25">
      <c r="B33" s="187" t="s">
        <v>8</v>
      </c>
      <c r="C33" s="9">
        <v>0</v>
      </c>
      <c r="D33" s="9">
        <v>0</v>
      </c>
      <c r="F33" s="180"/>
      <c r="G33" s="188"/>
    </row>
    <row r="34" spans="2:22" ht="15" x14ac:dyDescent="0.25">
      <c r="B34" s="187" t="s">
        <v>20</v>
      </c>
      <c r="C34" s="9">
        <v>0</v>
      </c>
      <c r="D34" s="9">
        <v>0</v>
      </c>
      <c r="F34" s="180"/>
      <c r="G34" s="188"/>
    </row>
    <row r="35" spans="2:22" ht="15" x14ac:dyDescent="0.25">
      <c r="B35" s="187" t="s">
        <v>31</v>
      </c>
      <c r="C35" s="9">
        <v>0</v>
      </c>
      <c r="D35" s="9">
        <v>0</v>
      </c>
      <c r="F35" s="180"/>
      <c r="G35" s="188"/>
    </row>
    <row r="36" spans="2:22" ht="15" thickBot="1" x14ac:dyDescent="0.25">
      <c r="B36" s="189" t="s">
        <v>9</v>
      </c>
      <c r="C36" s="190">
        <f>SUM(C33:C35)</f>
        <v>0</v>
      </c>
      <c r="D36" s="190">
        <f>SUM(D33:D35)</f>
        <v>0</v>
      </c>
      <c r="F36" s="180" t="s">
        <v>23</v>
      </c>
      <c r="G36" s="188"/>
    </row>
    <row r="37" spans="2:22" ht="15.75" thickTop="1" x14ac:dyDescent="0.25">
      <c r="B37" s="187"/>
      <c r="C37" s="191"/>
      <c r="F37" s="180"/>
      <c r="G37" s="188"/>
    </row>
    <row r="38" spans="2:22" ht="15" x14ac:dyDescent="0.25">
      <c r="B38" s="186" t="s">
        <v>10</v>
      </c>
      <c r="C38" s="191"/>
      <c r="F38" s="180"/>
      <c r="G38" s="188"/>
    </row>
    <row r="39" spans="2:22" ht="15" x14ac:dyDescent="0.25">
      <c r="B39" s="192" t="s">
        <v>30</v>
      </c>
      <c r="C39" s="3">
        <f>'STEP 3 Sal,Ben,G&amp;S,T, Other'!E12</f>
        <v>0</v>
      </c>
      <c r="D39" s="3">
        <f>'STEP 3 Sal,Ben,G&amp;S,T, Other'!K12</f>
        <v>0</v>
      </c>
      <c r="F39" s="180" t="s">
        <v>23</v>
      </c>
      <c r="G39" s="188"/>
    </row>
    <row r="40" spans="2:22" ht="15" x14ac:dyDescent="0.25">
      <c r="B40" s="192" t="s">
        <v>18</v>
      </c>
      <c r="C40" s="3">
        <f>'STEP 3 Sal,Ben,G&amp;S,T, Other'!E15</f>
        <v>0</v>
      </c>
      <c r="D40" s="3">
        <f>'STEP 3 Sal,Ben,G&amp;S,T, Other'!K15</f>
        <v>0</v>
      </c>
      <c r="F40" s="180" t="s">
        <v>23</v>
      </c>
      <c r="G40" s="188"/>
      <c r="H40" s="13"/>
      <c r="I40" s="13"/>
      <c r="J40" s="13"/>
      <c r="K40" s="13"/>
      <c r="L40" s="13"/>
      <c r="M40" s="13"/>
      <c r="N40" s="13"/>
      <c r="O40" s="13"/>
      <c r="P40" s="13"/>
      <c r="Q40" s="13"/>
      <c r="R40" s="13"/>
      <c r="S40" s="13"/>
      <c r="T40" s="13"/>
      <c r="U40" s="13"/>
      <c r="V40" s="13"/>
    </row>
    <row r="41" spans="2:22" ht="15" x14ac:dyDescent="0.25">
      <c r="B41" s="192" t="s">
        <v>83</v>
      </c>
      <c r="C41" s="3">
        <f>'STEP 3 Sal,Ben,G&amp;S,T, Other'!E13</f>
        <v>0</v>
      </c>
      <c r="D41" s="3">
        <f>'STEP 3 Sal,Ben,G&amp;S,T, Other'!K13</f>
        <v>0</v>
      </c>
      <c r="F41" s="180" t="s">
        <v>23</v>
      </c>
      <c r="G41" s="188"/>
      <c r="H41" s="13"/>
      <c r="I41" s="13"/>
      <c r="J41" s="13"/>
      <c r="K41" s="13"/>
      <c r="L41" s="13"/>
      <c r="M41" s="13"/>
      <c r="N41" s="13"/>
      <c r="O41" s="13"/>
      <c r="P41" s="13"/>
      <c r="Q41" s="13"/>
      <c r="R41" s="13"/>
      <c r="S41" s="13"/>
      <c r="T41" s="13"/>
      <c r="U41" s="13"/>
      <c r="V41" s="13"/>
    </row>
    <row r="42" spans="2:22" ht="15" x14ac:dyDescent="0.25">
      <c r="B42" s="192" t="s">
        <v>12</v>
      </c>
      <c r="C42" s="193">
        <f>'STEP 3 Sal,Ben,G&amp;S,T, Other'!E14</f>
        <v>0</v>
      </c>
      <c r="D42" s="193">
        <f>'STEP 3 Sal,Ben,G&amp;S,T, Other'!K14</f>
        <v>0</v>
      </c>
      <c r="F42" s="180" t="s">
        <v>23</v>
      </c>
      <c r="G42" s="188"/>
      <c r="H42" s="13"/>
      <c r="I42" s="13"/>
      <c r="J42" s="13"/>
      <c r="K42" s="13"/>
      <c r="L42" s="13"/>
      <c r="M42" s="13"/>
      <c r="N42" s="13"/>
      <c r="O42" s="13"/>
      <c r="P42" s="13"/>
      <c r="Q42" s="13"/>
      <c r="R42" s="13"/>
      <c r="S42" s="13"/>
      <c r="T42" s="13"/>
      <c r="U42" s="13"/>
      <c r="V42" s="13"/>
    </row>
    <row r="43" spans="2:22" ht="14.25" x14ac:dyDescent="0.2">
      <c r="B43" s="189" t="s">
        <v>22</v>
      </c>
      <c r="C43" s="194">
        <f>SUM(C39:C42)</f>
        <v>0</v>
      </c>
      <c r="D43" s="194">
        <f>SUM(D39:D42)</f>
        <v>0</v>
      </c>
      <c r="F43" s="180" t="s">
        <v>23</v>
      </c>
      <c r="G43" s="188"/>
      <c r="H43" s="13"/>
      <c r="I43" s="13"/>
      <c r="J43" s="13"/>
      <c r="K43" s="13"/>
      <c r="L43" s="13"/>
      <c r="M43" s="13"/>
      <c r="N43" s="13"/>
      <c r="O43" s="13"/>
      <c r="P43" s="13"/>
      <c r="Q43" s="13"/>
      <c r="R43" s="13"/>
      <c r="S43" s="13"/>
      <c r="T43" s="13"/>
      <c r="U43" s="13"/>
      <c r="V43" s="13"/>
    </row>
    <row r="44" spans="2:22" ht="14.25" x14ac:dyDescent="0.2">
      <c r="B44" s="189" t="s">
        <v>13</v>
      </c>
      <c r="C44" s="194">
        <f>'STEP 3 Sal,Ben,G&amp;S,T, Other'!E16</f>
        <v>0</v>
      </c>
      <c r="D44" s="194">
        <f>'STEP 3 Sal,Ben,G&amp;S,T, Other'!K16</f>
        <v>0</v>
      </c>
      <c r="F44" s="180" t="s">
        <v>23</v>
      </c>
      <c r="G44" s="188"/>
      <c r="H44" s="13"/>
      <c r="I44" s="13"/>
      <c r="J44" s="13"/>
      <c r="K44" s="13"/>
      <c r="L44" s="13"/>
      <c r="M44" s="13"/>
      <c r="N44" s="13"/>
      <c r="O44" s="13"/>
      <c r="P44" s="13"/>
      <c r="Q44" s="13"/>
      <c r="R44" s="13"/>
      <c r="S44" s="13"/>
      <c r="T44" s="13"/>
      <c r="U44" s="13"/>
      <c r="V44" s="13"/>
    </row>
    <row r="45" spans="2:22" ht="14.25" x14ac:dyDescent="0.2">
      <c r="B45" s="189" t="s">
        <v>84</v>
      </c>
      <c r="C45" s="194">
        <f>'STEP 3 Sal,Ben,G&amp;S,T, Other'!E23+'STEP 3 Sal,Ben,G&amp;S,T, Other'!E30+'STEP 3 Sal,Ben,G&amp;S,T, Other'!E37</f>
        <v>0</v>
      </c>
      <c r="D45" s="194">
        <f>'STEP 3 Sal,Ben,G&amp;S,T, Other'!K23+'STEP 3 Sal,Ben,G&amp;S,T, Other'!K30+'STEP 3 Sal,Ben,G&amp;S,T, Other'!K37</f>
        <v>0</v>
      </c>
      <c r="F45" s="180" t="s">
        <v>126</v>
      </c>
      <c r="G45" s="188"/>
      <c r="H45" s="13"/>
      <c r="I45" s="13"/>
      <c r="J45" s="13"/>
      <c r="K45" s="13"/>
      <c r="L45" s="13"/>
      <c r="M45" s="13"/>
      <c r="N45" s="13"/>
      <c r="O45" s="13"/>
      <c r="P45" s="13"/>
      <c r="Q45" s="13"/>
      <c r="R45" s="13"/>
      <c r="S45" s="13"/>
      <c r="T45" s="13"/>
      <c r="U45" s="13"/>
      <c r="V45" s="13"/>
    </row>
    <row r="46" spans="2:22" ht="15" thickBot="1" x14ac:dyDescent="0.25">
      <c r="B46" s="195" t="s">
        <v>14</v>
      </c>
      <c r="C46" s="190">
        <f>SUM(C43:C45)</f>
        <v>0</v>
      </c>
      <c r="D46" s="190">
        <f>SUM(D43:D45)</f>
        <v>0</v>
      </c>
      <c r="F46" s="180" t="s">
        <v>23</v>
      </c>
      <c r="G46" s="188"/>
      <c r="H46" s="13"/>
      <c r="I46" s="13"/>
      <c r="J46" s="13"/>
      <c r="K46" s="13"/>
      <c r="L46" s="13"/>
      <c r="M46" s="13"/>
      <c r="N46" s="13"/>
      <c r="O46" s="13"/>
      <c r="P46" s="13"/>
      <c r="Q46" s="13"/>
      <c r="R46" s="13"/>
      <c r="S46" s="13"/>
      <c r="T46" s="13"/>
      <c r="U46" s="13"/>
      <c r="V46" s="13"/>
    </row>
    <row r="47" spans="2:22" ht="13.5" thickTop="1" x14ac:dyDescent="0.2">
      <c r="B47" s="196"/>
      <c r="C47" s="29"/>
      <c r="D47" s="29"/>
      <c r="F47" s="182"/>
      <c r="G47" s="181"/>
      <c r="H47" s="13"/>
      <c r="I47" s="13"/>
      <c r="J47" s="13"/>
      <c r="K47" s="13"/>
      <c r="L47" s="13"/>
      <c r="M47" s="13"/>
      <c r="N47" s="13"/>
      <c r="O47" s="13"/>
      <c r="P47" s="13"/>
      <c r="Q47" s="13"/>
      <c r="R47" s="13"/>
      <c r="S47" s="13"/>
      <c r="T47" s="13"/>
      <c r="U47" s="13"/>
      <c r="V47" s="13"/>
    </row>
    <row r="48" spans="2:22" ht="15" x14ac:dyDescent="0.25">
      <c r="B48" s="186" t="s">
        <v>21</v>
      </c>
      <c r="C48" s="197"/>
      <c r="D48" s="197"/>
      <c r="F48" s="182"/>
      <c r="G48" s="181"/>
      <c r="H48" s="13"/>
      <c r="I48" s="13"/>
      <c r="J48" s="13"/>
      <c r="K48" s="13"/>
      <c r="L48" s="13"/>
      <c r="M48" s="13"/>
      <c r="N48" s="13"/>
      <c r="O48" s="13"/>
      <c r="P48" s="13"/>
      <c r="Q48" s="13"/>
      <c r="R48" s="13"/>
      <c r="S48" s="13"/>
      <c r="T48" s="13"/>
      <c r="U48" s="13"/>
      <c r="V48" s="13"/>
    </row>
    <row r="49" spans="2:22" ht="15" x14ac:dyDescent="0.25">
      <c r="B49" s="198" t="s">
        <v>11</v>
      </c>
      <c r="C49" s="199">
        <f>'STEP 3 Sal,Ben,G&amp;S,T, Other'!B12</f>
        <v>0</v>
      </c>
      <c r="D49" s="199">
        <f>'STEP 3 Sal,Ben,G&amp;S,T, Other'!H12</f>
        <v>0</v>
      </c>
      <c r="F49" s="180" t="s">
        <v>23</v>
      </c>
      <c r="G49" s="181"/>
      <c r="H49" s="13"/>
      <c r="I49" s="13"/>
      <c r="J49" s="13"/>
      <c r="K49" s="13"/>
      <c r="L49" s="13"/>
      <c r="M49" s="13"/>
      <c r="N49" s="13"/>
      <c r="O49" s="13"/>
      <c r="P49" s="13"/>
      <c r="Q49" s="13"/>
      <c r="R49" s="13"/>
      <c r="S49" s="13"/>
      <c r="T49" s="13"/>
      <c r="U49" s="13"/>
      <c r="V49" s="13"/>
    </row>
    <row r="50" spans="2:22" ht="15" x14ac:dyDescent="0.25">
      <c r="B50" s="198" t="s">
        <v>24</v>
      </c>
      <c r="C50" s="199">
        <f>'STEP 3 Sal,Ben,G&amp;S,T, Other'!B15</f>
        <v>0</v>
      </c>
      <c r="D50" s="199">
        <f>'STEP 3 Sal,Ben,G&amp;S,T, Other'!H15</f>
        <v>0</v>
      </c>
      <c r="F50" s="180" t="s">
        <v>23</v>
      </c>
      <c r="G50" s="181"/>
      <c r="H50" s="13"/>
      <c r="I50" s="13"/>
      <c r="J50" s="13"/>
      <c r="K50" s="13"/>
      <c r="L50" s="13"/>
      <c r="M50" s="13"/>
      <c r="N50" s="13"/>
      <c r="O50" s="13"/>
      <c r="P50" s="13"/>
      <c r="Q50" s="13"/>
      <c r="R50" s="13"/>
      <c r="S50" s="13"/>
      <c r="T50" s="13"/>
      <c r="U50" s="13"/>
      <c r="V50" s="13"/>
    </row>
    <row r="51" spans="2:22" ht="15" x14ac:dyDescent="0.25">
      <c r="B51" s="198" t="s">
        <v>16</v>
      </c>
      <c r="C51" s="199">
        <f>'STEP 3 Sal,Ben,G&amp;S,T, Other'!B13</f>
        <v>0</v>
      </c>
      <c r="D51" s="199">
        <f>'STEP 3 Sal,Ben,G&amp;S,T, Other'!H13</f>
        <v>0</v>
      </c>
      <c r="F51" s="180" t="s">
        <v>23</v>
      </c>
      <c r="G51" s="181"/>
      <c r="H51" s="13"/>
      <c r="I51" s="13"/>
      <c r="J51" s="13"/>
      <c r="K51" s="13"/>
      <c r="L51" s="13"/>
      <c r="M51" s="13"/>
      <c r="N51" s="13"/>
      <c r="O51" s="13"/>
      <c r="P51" s="13"/>
      <c r="Q51" s="13"/>
      <c r="R51" s="13"/>
      <c r="S51" s="13"/>
      <c r="T51" s="13"/>
      <c r="U51" s="13"/>
      <c r="V51" s="13"/>
    </row>
    <row r="52" spans="2:22" ht="15" x14ac:dyDescent="0.25">
      <c r="B52" s="198" t="s">
        <v>12</v>
      </c>
      <c r="C52" s="199">
        <f>'STEP 3 Sal,Ben,G&amp;S,T, Other'!B14</f>
        <v>0</v>
      </c>
      <c r="D52" s="199">
        <f>'STEP 3 Sal,Ben,G&amp;S,T, Other'!H14</f>
        <v>0</v>
      </c>
      <c r="F52" s="180" t="s">
        <v>23</v>
      </c>
      <c r="G52" s="181"/>
      <c r="H52" s="13"/>
      <c r="I52" s="13"/>
      <c r="J52" s="13"/>
      <c r="K52" s="13"/>
      <c r="L52" s="13"/>
      <c r="M52" s="13"/>
      <c r="N52" s="13"/>
      <c r="O52" s="13"/>
      <c r="P52" s="13"/>
      <c r="Q52" s="13"/>
      <c r="R52" s="13"/>
      <c r="S52" s="13"/>
      <c r="T52" s="13"/>
      <c r="U52" s="13"/>
      <c r="V52" s="13"/>
    </row>
    <row r="53" spans="2:22" ht="15" x14ac:dyDescent="0.25">
      <c r="B53" s="200" t="s">
        <v>15</v>
      </c>
      <c r="C53" s="201">
        <f>SUM(C49:C52)</f>
        <v>0</v>
      </c>
      <c r="D53" s="201">
        <f>SUM(D49:D52)</f>
        <v>0</v>
      </c>
      <c r="F53" s="180" t="s">
        <v>23</v>
      </c>
      <c r="G53" s="181"/>
      <c r="H53" s="13"/>
      <c r="I53" s="13"/>
      <c r="J53" s="13"/>
      <c r="K53" s="13"/>
      <c r="L53" s="13"/>
      <c r="M53" s="13"/>
      <c r="N53" s="13"/>
      <c r="O53" s="13"/>
      <c r="P53" s="13"/>
      <c r="Q53" s="13"/>
      <c r="R53" s="13"/>
      <c r="S53" s="13"/>
      <c r="T53" s="13"/>
      <c r="U53" s="13"/>
      <c r="V53" s="13"/>
    </row>
    <row r="54" spans="2:22" x14ac:dyDescent="0.2">
      <c r="B54" s="29"/>
      <c r="D54" s="29"/>
      <c r="H54" s="13"/>
      <c r="I54" s="13"/>
      <c r="J54" s="13"/>
      <c r="K54" s="13"/>
      <c r="L54" s="13"/>
      <c r="M54" s="13"/>
      <c r="N54" s="13"/>
      <c r="O54" s="13"/>
      <c r="P54" s="13"/>
      <c r="Q54" s="13"/>
      <c r="R54" s="13"/>
      <c r="S54" s="13"/>
      <c r="T54" s="13"/>
      <c r="U54" s="13"/>
      <c r="V54" s="13"/>
    </row>
    <row r="55" spans="2:22" x14ac:dyDescent="0.2">
      <c r="B55" s="16"/>
      <c r="D55" s="16"/>
      <c r="H55" s="13"/>
      <c r="I55" s="13"/>
      <c r="J55" s="13"/>
      <c r="K55" s="13"/>
      <c r="L55" s="13"/>
      <c r="M55" s="13"/>
      <c r="N55" s="13"/>
      <c r="O55" s="13"/>
      <c r="P55" s="13"/>
      <c r="Q55" s="13"/>
      <c r="R55" s="13"/>
      <c r="S55" s="13"/>
      <c r="T55" s="13"/>
      <c r="U55" s="13"/>
      <c r="V55" s="13"/>
    </row>
  </sheetData>
  <sheetProtection algorithmName="SHA-512" hashValue="qPFQga6m6/pppWZF1SqUa56LETOqLYlR0kvc7wpr8bCE4l8CIW1Ip/xMgCJwN5/VvxCqdBsTMz7Zol08pDTZyw==" saltValue="5/yifGbHjHOjsRZvz+lh9Q==" spinCount="100000" sheet="1" objects="1" scenarios="1"/>
  <mergeCells count="9">
    <mergeCell ref="K22:N22"/>
    <mergeCell ref="C2:D2"/>
    <mergeCell ref="A22:F22"/>
    <mergeCell ref="B29:E29"/>
    <mergeCell ref="D24:E24"/>
    <mergeCell ref="B25:E25"/>
    <mergeCell ref="B26:E26"/>
    <mergeCell ref="B27:E27"/>
    <mergeCell ref="B28:E28"/>
  </mergeCells>
  <pageMargins left="0.75" right="0.75" top="1" bottom="1" header="0.5" footer="0.5"/>
  <pageSetup scale="96" orientation="portrait" r:id="rId1"/>
  <headerFooter alignWithMargins="0">
    <oddFooter>&amp;L&amp;A&amp;RJanuary 10, 2014
the Budget Office</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sheetPr>
  <dimension ref="A1:J1"/>
  <sheetViews>
    <sheetView workbookViewId="0">
      <selection activeCell="M19" sqref="M19"/>
    </sheetView>
  </sheetViews>
  <sheetFormatPr defaultRowHeight="12.75" x14ac:dyDescent="0.2"/>
  <sheetData>
    <row r="1" spans="1:10" ht="61.5" customHeight="1" x14ac:dyDescent="0.5">
      <c r="A1" s="235" t="s">
        <v>85</v>
      </c>
      <c r="B1" s="235"/>
      <c r="C1" s="235"/>
      <c r="D1" s="235"/>
      <c r="E1" s="235"/>
      <c r="F1" s="235"/>
      <c r="G1" s="235"/>
      <c r="H1" s="235"/>
      <c r="I1" s="235"/>
      <c r="J1" s="235"/>
    </row>
  </sheetData>
  <mergeCells count="1">
    <mergeCell ref="A1:J1"/>
  </mergeCells>
  <pageMargins left="0.7" right="0.7" top="0.75" bottom="0.75" header="0.3" footer="0.3"/>
  <pageSetup orientation="portrait" r:id="rId1"/>
  <headerFooter>
    <oddFooter>&amp;R&amp;8January 10, 2014
the Budget Office</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3</vt:i4>
      </vt:variant>
    </vt:vector>
  </HeadingPairs>
  <TitlesOfParts>
    <vt:vector size="9" baseType="lpstr">
      <vt:lpstr>Drop Down Box </vt:lpstr>
      <vt:lpstr>STEP 1 Tuition and Enrollment </vt:lpstr>
      <vt:lpstr>STEP 2 Salaries &amp; Benefits </vt:lpstr>
      <vt:lpstr>STEP 3 Sal,Ben,G&amp;S,T, Other</vt:lpstr>
      <vt:lpstr>STEP 4 REVENUE </vt:lpstr>
      <vt:lpstr>Notes to Budget Build</vt:lpstr>
      <vt:lpstr>'STEP 3 Sal,Ben,G&amp;S,T, Other'!Print_Area</vt:lpstr>
      <vt:lpstr>'STEP 4 REVENUE '!Print_Area</vt:lpstr>
      <vt:lpstr>'STEP 2 Salaries &amp; Benefits '!Print_Titles</vt:lpstr>
    </vt:vector>
  </TitlesOfParts>
  <Company>WWU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WWU</dc:creator>
  <cp:lastModifiedBy>Ted Castro</cp:lastModifiedBy>
  <cp:lastPrinted>2015-10-21T17:55:30Z</cp:lastPrinted>
  <dcterms:created xsi:type="dcterms:W3CDTF">2003-08-08T23:17:23Z</dcterms:created>
  <dcterms:modified xsi:type="dcterms:W3CDTF">2020-01-07T22:23:43Z</dcterms:modified>
</cp:coreProperties>
</file>